
<file path=[Content_Types].xml><?xml version="1.0" encoding="utf-8"?>
<Types xmlns="http://schemas.openxmlformats.org/package/2006/content-types">
  <Default Extension="vml" ContentType="application/vnd.openxmlformats-officedocument.vmlDrawing"/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ml.chartshap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245" activeTab="2"/>
  </bookViews>
  <sheets>
    <sheet name="県速報3月（１）" sheetId="2" r:id="rId1"/>
    <sheet name="県速報3月（２）" sheetId="3" r:id="rId2"/>
    <sheet name="国速報3月【抜粋】" sheetId="4" r:id="rId3"/>
    <sheet name="世帯構成比【高知県】" sheetId="1" r:id="rId4"/>
  </sheets>
  <externalReferences>
    <externalReference r:id="rId5"/>
    <externalReference r:id="rId6"/>
  </externalReferences>
  <calcPr calcId="144525"/>
</workbook>
</file>

<file path=xl/comments1.xml><?xml version="1.0" encoding="utf-8"?>
<comments xmlns="http://schemas.openxmlformats.org/spreadsheetml/2006/main">
  <authors>
    <author>ioas_user</author>
  </authors>
  <commentList>
    <comment ref="H4" authorId="0">
      <text>
        <r>
          <rPr>
            <sz val="12"/>
            <rFont val="ＭＳ Ｐゴシック"/>
            <charset val="134"/>
          </rPr>
          <t xml:space="preserve">第１表（３）
</t>
        </r>
      </text>
    </comment>
    <comment ref="I4" authorId="0">
      <text>
        <r>
          <rPr>
            <sz val="12"/>
            <rFont val="ＭＳ Ｐゴシック"/>
            <charset val="134"/>
          </rPr>
          <t xml:space="preserve">第１表（４）
</t>
        </r>
      </text>
    </comment>
    <comment ref="J4" authorId="0">
      <text>
        <r>
          <rPr>
            <sz val="12"/>
            <rFont val="ＭＳ Ｐゴシック"/>
            <charset val="134"/>
          </rPr>
          <t>第１表（５）</t>
        </r>
      </text>
    </comment>
    <comment ref="K4" authorId="0">
      <text>
        <r>
          <rPr>
            <sz val="12"/>
            <rFont val="ＭＳ Ｐゴシック"/>
            <charset val="134"/>
          </rPr>
          <t>第１表（８）</t>
        </r>
      </text>
    </comment>
    <comment ref="L4" authorId="0">
      <text>
        <r>
          <rPr>
            <sz val="12"/>
            <rFont val="ＭＳ Ｐゴシック"/>
            <charset val="134"/>
          </rPr>
          <t>第１表（９）</t>
        </r>
      </text>
    </comment>
    <comment ref="M4" authorId="0">
      <text>
        <r>
          <rPr>
            <sz val="12"/>
            <rFont val="ＭＳ Ｐゴシック"/>
            <charset val="134"/>
          </rPr>
          <t xml:space="preserve">第１表（１０）
</t>
        </r>
      </text>
    </comment>
    <comment ref="D5" authorId="0">
      <text>
        <r>
          <rPr>
            <sz val="12"/>
            <rFont val="ＭＳ Ｐゴシック"/>
            <charset val="134"/>
          </rPr>
          <t xml:space="preserve">第１表（１）＋（２）
</t>
        </r>
      </text>
    </comment>
    <comment ref="X5" authorId="0">
      <text>
        <r>
          <rPr>
            <sz val="12"/>
            <rFont val="ＭＳ Ｐゴシック"/>
            <charset val="134"/>
          </rPr>
          <t xml:space="preserve">第３表（３）＋（６）
全ての数値の合計を記入
</t>
        </r>
      </text>
    </comment>
    <comment ref="Y5" authorId="0">
      <text>
        <r>
          <rPr>
            <sz val="12"/>
            <rFont val="ＭＳ Ｐゴシック"/>
            <charset val="134"/>
          </rPr>
          <t xml:space="preserve">第３表（３）＋（６）
</t>
        </r>
      </text>
    </comment>
  </commentList>
</comments>
</file>

<file path=xl/comments2.xml><?xml version="1.0" encoding="utf-8"?>
<comments xmlns="http://schemas.openxmlformats.org/spreadsheetml/2006/main">
  <authors>
    <author>ioas_user</author>
  </authors>
  <commentList>
    <comment ref="M3" authorId="0">
      <text>
        <r>
          <rPr>
            <sz val="12"/>
            <rFont val="ＭＳ Ｐゴシック"/>
            <charset val="134"/>
          </rPr>
          <t>第１表（２）</t>
        </r>
      </text>
    </comment>
    <comment ref="N4" authorId="0">
      <text>
        <r>
          <rPr>
            <sz val="12"/>
            <rFont val="ＭＳ Ｐゴシック"/>
            <charset val="134"/>
          </rPr>
          <t xml:space="preserve">第４表（０７）
</t>
        </r>
      </text>
    </comment>
    <comment ref="T4" authorId="0">
      <text>
        <r>
          <rPr>
            <sz val="12"/>
            <rFont val="ＭＳ Ｐゴシック"/>
            <charset val="134"/>
          </rPr>
          <t>第４表（０７）</t>
        </r>
      </text>
    </comment>
    <comment ref="B5" authorId="0">
      <text>
        <r>
          <rPr>
            <sz val="12"/>
            <rFont val="ＭＳ Ｐゴシック"/>
            <charset val="134"/>
          </rPr>
          <t>第４表（１２）</t>
        </r>
      </text>
    </comment>
    <comment ref="G5" authorId="0">
      <text>
        <r>
          <rPr>
            <sz val="12"/>
            <rFont val="ＭＳ Ｐゴシック"/>
            <charset val="134"/>
          </rPr>
          <t>第４表（１２）</t>
        </r>
      </text>
    </comment>
    <comment ref="H5" authorId="0">
      <text>
        <r>
          <rPr>
            <sz val="12"/>
            <rFont val="ＭＳ Ｐゴシック"/>
            <charset val="134"/>
          </rPr>
          <t>第４表（１２）</t>
        </r>
      </text>
    </comment>
  </commentList>
</comments>
</file>

<file path=xl/sharedStrings.xml><?xml version="1.0" encoding="utf-8"?>
<sst xmlns="http://schemas.openxmlformats.org/spreadsheetml/2006/main" count="510" uniqueCount="252">
  <si>
    <t>保　　護　　状　　況　　（１）</t>
  </si>
  <si>
    <t>保護の種類別保護人員（月中）</t>
  </si>
  <si>
    <t>医療扶助の概況</t>
  </si>
  <si>
    <t>介護扶助の概況</t>
  </si>
  <si>
    <t>前月被保護人員</t>
  </si>
  <si>
    <t>前　　　年　　　同　　　月　　　被　　　保　　　護　　　人　　　員</t>
  </si>
  <si>
    <t>管内人口</t>
  </si>
  <si>
    <t>被保護世帯数</t>
  </si>
  <si>
    <t>被保護人員</t>
  </si>
  <si>
    <t>保護率</t>
  </si>
  <si>
    <t>生活扶助</t>
  </si>
  <si>
    <t>住宅扶助</t>
  </si>
  <si>
    <t>教育扶助</t>
  </si>
  <si>
    <t>出産扶助</t>
  </si>
  <si>
    <t>生業扶助</t>
  </si>
  <si>
    <t>葬祭扶助</t>
  </si>
  <si>
    <t>総数</t>
  </si>
  <si>
    <t>医療保護率</t>
  </si>
  <si>
    <t>入院・入院外別</t>
  </si>
  <si>
    <t>医療扶助率</t>
  </si>
  <si>
    <t>入院率</t>
  </si>
  <si>
    <t>介護保護率</t>
  </si>
  <si>
    <t>施設・   居宅別</t>
  </si>
  <si>
    <t>介護扶助率</t>
  </si>
  <si>
    <t>実数</t>
  </si>
  <si>
    <t>指数</t>
  </si>
  <si>
    <t>入院</t>
  </si>
  <si>
    <t>入院外</t>
  </si>
  <si>
    <t>施設</t>
  </si>
  <si>
    <t>居宅</t>
  </si>
  <si>
    <t>前月比</t>
  </si>
  <si>
    <t>対前年同月比</t>
  </si>
  <si>
    <t>精神病</t>
  </si>
  <si>
    <t>その他</t>
  </si>
  <si>
    <t>ｃ/b</t>
  </si>
  <si>
    <t>d/c</t>
  </si>
  <si>
    <t>e/b</t>
  </si>
  <si>
    <t>(a)</t>
  </si>
  <si>
    <t>(b)</t>
  </si>
  <si>
    <t>％</t>
  </si>
  <si>
    <t>b/a*
1000</t>
  </si>
  <si>
    <t>（ｃ）</t>
  </si>
  <si>
    <t>c/a
*1000</t>
  </si>
  <si>
    <t>(ｄ)</t>
  </si>
  <si>
    <t>(e)</t>
  </si>
  <si>
    <t>e/a*1000</t>
  </si>
  <si>
    <t>安芸</t>
  </si>
  <si>
    <t>中央東</t>
  </si>
  <si>
    <t>中央西</t>
  </si>
  <si>
    <t>須崎</t>
  </si>
  <si>
    <t>幡多</t>
  </si>
  <si>
    <t>出先計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</si>
  <si>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</si>
  <si>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</si>
  <si>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</si>
  <si>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</si>
  <si>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</si>
  <si>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</si>
  <si>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</si>
  <si>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</si>
  <si>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</si>
  <si>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</si>
  <si>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</si>
  <si>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市　　計</t>
  </si>
  <si>
    <t>県　　計</t>
  </si>
  <si>
    <t>令和４年３月分</t>
  </si>
  <si>
    <t>保　　護　　状　　況　　（２）</t>
  </si>
  <si>
    <t>世帯の労働力類型別被保護世帯数</t>
  </si>
  <si>
    <t>保護停止中の世帯</t>
  </si>
  <si>
    <t>世　帯　の　状　況</t>
  </si>
  <si>
    <t>現に保護を受けた世帯（月中）</t>
  </si>
  <si>
    <t>単　身　世　帯</t>
  </si>
  <si>
    <t>２　人　以　上　の　世　帯</t>
  </si>
  <si>
    <t>世帯主が働いている世帯</t>
  </si>
  <si>
    <t>世帯員が働いている世帯</t>
  </si>
  <si>
    <t>働く者のない世帯</t>
  </si>
  <si>
    <t>合計</t>
  </si>
  <si>
    <t>構成比</t>
  </si>
  <si>
    <t>高齢者世帯</t>
  </si>
  <si>
    <t>障害者世帯</t>
  </si>
  <si>
    <t>傷病者世帯</t>
  </si>
  <si>
    <t>その他の世帯</t>
  </si>
  <si>
    <t>(再掲)医療扶助単給</t>
  </si>
  <si>
    <t>計</t>
  </si>
  <si>
    <t>母子
世帯</t>
  </si>
  <si>
    <t>常用</t>
  </si>
  <si>
    <t>日雇</t>
  </si>
  <si>
    <t>内職</t>
  </si>
  <si>
    <t>（％）</t>
  </si>
  <si>
    <t>(ｃ)</t>
  </si>
  <si>
    <t>(d)</t>
  </si>
  <si>
    <t>a/d</t>
  </si>
  <si>
    <t>b/d</t>
  </si>
  <si>
    <t>c/d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</si>
  <si>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</si>
  <si>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</si>
  <si>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</si>
  <si>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</si>
  <si>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</si>
  <si>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</si>
  <si>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</si>
  <si>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</si>
  <si>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</si>
  <si>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</si>
  <si>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</si>
  <si>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被保護実人員，都道府県－指定都市－中核市×保護率（人口百人当）、保護の種類等別（月間）</t>
  </si>
  <si>
    <t>都道府県－指定都市－中核市</t>
  </si>
  <si>
    <t>被保護実人員</t>
  </si>
  <si>
    <t>市部</t>
  </si>
  <si>
    <t>郡部</t>
  </si>
  <si>
    <t>現に保護を受けたもの</t>
  </si>
  <si>
    <t>保護停止中のもの</t>
  </si>
  <si>
    <t>（人）</t>
  </si>
  <si>
    <t>全国</t>
  </si>
  <si>
    <t>都道府県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</si>
  <si>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</si>
  <si>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</si>
  <si>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</si>
  <si>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</si>
  <si>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</si>
  <si>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</si>
  <si>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</si>
  <si>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</si>
  <si>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</si>
  <si>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</si>
  <si>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</si>
  <si>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</si>
  <si>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</si>
  <si>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</si>
  <si>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</si>
  <si>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</si>
  <si>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</si>
  <si>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</si>
  <si>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</si>
  <si>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</si>
  <si>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</si>
  <si>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</si>
  <si>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</si>
  <si>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</si>
  <si>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</si>
  <si>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</si>
  <si>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</si>
  <si>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</si>
  <si>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</si>
  <si>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</si>
  <si>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</si>
  <si>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</si>
  <si>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・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</si>
  <si>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</si>
  <si>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</si>
  <si>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</si>
  <si>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</si>
  <si>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</si>
  <si>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</si>
  <si>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</si>
  <si>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</si>
  <si>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</si>
  <si>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</si>
  <si>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</si>
  <si>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</si>
  <si>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</si>
  <si>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</si>
  <si>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</si>
  <si>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指定都市（別掲）</t>
  </si>
  <si>
    <t>札幌市</t>
  </si>
  <si>
    <t>仙台市</t>
  </si>
  <si>
    <t>さいたま市</t>
  </si>
  <si>
    <t>千葉市</t>
  </si>
  <si>
    <t>横浜市</t>
  </si>
  <si>
    <t>川崎市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</si>
  <si>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</si>
  <si>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</si>
  <si>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</si>
  <si>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</si>
  <si>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</si>
  <si>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</si>
  <si>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</si>
  <si>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</si>
  <si>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</si>
  <si>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</si>
  <si>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</si>
  <si>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</si>
  <si>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</si>
  <si>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熊本市</t>
  </si>
  <si>
    <t>中核市（別掲）</t>
  </si>
  <si>
    <t>旭川市</t>
  </si>
  <si>
    <t>函館市</t>
  </si>
  <si>
    <t>青森市</t>
  </si>
  <si>
    <t>-</t>
  </si>
  <si>
    <t>八戸市</t>
  </si>
  <si>
    <t>盛岡市</t>
  </si>
  <si>
    <t>秋田市</t>
  </si>
  <si>
    <t>山形市</t>
  </si>
  <si>
    <t>郡山市</t>
  </si>
  <si>
    <t>いわき市</t>
  </si>
  <si>
    <t>福島市</t>
  </si>
  <si>
    <t>水戸市</t>
  </si>
  <si>
    <t>宇都宮市</t>
  </si>
  <si>
    <t>前橋市</t>
  </si>
  <si>
    <t>高崎市</t>
  </si>
  <si>
    <t>川越市</t>
  </si>
  <si>
    <t>越谷市</t>
  </si>
  <si>
    <t>川口市</t>
  </si>
  <si>
    <t>船橋市</t>
  </si>
  <si>
    <t>柏市</t>
  </si>
  <si>
    <t>八王子市</t>
  </si>
  <si>
    <t>横須賀市</t>
  </si>
  <si>
    <t>富山市</t>
  </si>
  <si>
    <t>金沢市</t>
  </si>
  <si>
    <t>福井市</t>
  </si>
  <si>
    <t>甲府市</t>
  </si>
  <si>
    <t>長野市</t>
  </si>
  <si>
    <t>松本市</t>
  </si>
  <si>
    <t>岐阜市</t>
  </si>
  <si>
    <t>豊橋市</t>
  </si>
  <si>
    <t>豊田市</t>
  </si>
  <si>
    <t>岡崎市</t>
  </si>
  <si>
    <t>一宮市</t>
  </si>
  <si>
    <t>大津市</t>
  </si>
  <si>
    <t>高槻市</t>
  </si>
  <si>
    <t>東大阪市</t>
  </si>
  <si>
    <t>豊中市</t>
  </si>
  <si>
    <t>枚方市</t>
  </si>
  <si>
    <t>八尾市</t>
  </si>
  <si>
    <t>寝屋川市</t>
  </si>
  <si>
    <t>吹田市</t>
  </si>
  <si>
    <t>姫路市</t>
  </si>
  <si>
    <t>西宮市</t>
  </si>
  <si>
    <t>尼崎市</t>
  </si>
  <si>
    <t>明石市</t>
  </si>
  <si>
    <t>奈良市</t>
  </si>
  <si>
    <t>和歌山市</t>
  </si>
  <si>
    <t>鳥取市</t>
  </si>
  <si>
    <t>松江市</t>
  </si>
  <si>
    <t>倉敷市</t>
  </si>
  <si>
    <t>福山市</t>
  </si>
  <si>
    <t>呉市</t>
  </si>
  <si>
    <t>下関市</t>
  </si>
  <si>
    <t>高松市</t>
  </si>
  <si>
    <t>松山市</t>
  </si>
  <si>
    <t>久留米市</t>
  </si>
  <si>
    <t>長崎市</t>
  </si>
  <si>
    <t>佐世保市</t>
  </si>
  <si>
    <t>大分市</t>
  </si>
  <si>
    <t>宮崎市</t>
  </si>
  <si>
    <t>鹿児島市</t>
  </si>
  <si>
    <t>那覇市</t>
  </si>
  <si>
    <t>注１）都道府県の数値には指定都市・中核市分を含まない。</t>
  </si>
  <si>
    <t>注２）全国の保護率は被保護実人員を総務省統計局発表「各月１日現在人口」で除した。また都道府県・指定都市・中核市の保護率は、被保護実人員を総務省統計局発表「令和２年国勢調査　人口速報集計」で除した。</t>
  </si>
  <si>
    <t>注３）扶助人員の「総数」は、各扶助の延数である。</t>
  </si>
  <si>
    <t>注４）「その他の扶助」は、「出産扶助」「生業扶助」「葬祭扶助」の合計である。</t>
  </si>
  <si>
    <t>（単位：％）</t>
  </si>
</sst>
</file>

<file path=xl/styles.xml><?xml version="1.0" encoding="utf-8"?>
<styleSheet xmlns="http://schemas.openxmlformats.org/spreadsheetml/2006/main">
  <numFmts count="9">
    <numFmt numFmtId="176" formatCode="#,##0_);[Red]\(#,##0\)"/>
    <numFmt numFmtId="177" formatCode="0.0%"/>
    <numFmt numFmtId="178" formatCode="_ * #,##0_ ;_ * \-#,##0_ ;_ * &quot;-&quot;??_ ;_ @_ "/>
    <numFmt numFmtId="179" formatCode="_-&quot;\&quot;* #,##0.00_-\ ;\-&quot;\&quot;* #,##0.00_-\ ;_-&quot;\&quot;* &quot;-&quot;??_-\ ;_-@_-"/>
    <numFmt numFmtId="43" formatCode="_ * #,##0.00_ ;_ * \-#,##0.00_ ;_ * &quot;-&quot;??_ ;_ @_ "/>
    <numFmt numFmtId="180" formatCode="_-&quot;\&quot;* #,##0_-\ ;\-&quot;\&quot;* #,##0_-\ ;_-&quot;\&quot;* &quot;-&quot;??_-\ ;_-@_-"/>
    <numFmt numFmtId="181" formatCode="#,##0_ "/>
    <numFmt numFmtId="182" formatCode="#,##0.0_ "/>
    <numFmt numFmtId="183" formatCode="#,##0.0_);[Red]\(#,##0.0\)"/>
  </numFmts>
  <fonts count="35">
    <font>
      <sz val="11"/>
      <color theme="1"/>
      <name val="游ゴシック"/>
      <charset val="134"/>
      <scheme val="minor"/>
    </font>
    <font>
      <b/>
      <sz val="11"/>
      <color theme="1"/>
      <name val="ＭＳ ゴシック"/>
      <charset val="134"/>
    </font>
    <font>
      <sz val="11"/>
      <color theme="1"/>
      <name val="ＭＳ ゴシック"/>
      <charset val="134"/>
    </font>
    <font>
      <b/>
      <sz val="11"/>
      <color theme="1"/>
      <name val="ＭＳ Ｐゴシック"/>
      <charset val="134"/>
    </font>
    <font>
      <sz val="11"/>
      <name val="ＭＳ ゴシック"/>
      <charset val="134"/>
    </font>
    <font>
      <sz val="9"/>
      <name val="ＭＳ ゴシック"/>
      <charset val="134"/>
    </font>
    <font>
      <sz val="12"/>
      <name val="ＭＳ ゴシック"/>
      <charset val="134"/>
    </font>
    <font>
      <sz val="10"/>
      <name val="ＭＳ ゴシック"/>
      <charset val="134"/>
    </font>
    <font>
      <sz val="10"/>
      <name val="ＭＳ Ｐゴシック"/>
      <charset val="134"/>
    </font>
    <font>
      <sz val="14"/>
      <name val="ＭＳ Ｐゴシック"/>
      <charset val="134"/>
    </font>
    <font>
      <sz val="9"/>
      <name val="ＭＳ Ｐゴシック"/>
      <charset val="134"/>
    </font>
    <font>
      <sz val="11"/>
      <color indexed="10"/>
      <name val="ＭＳ Ｐゴシック"/>
      <charset val="134"/>
    </font>
    <font>
      <sz val="12"/>
      <name val="ＭＳ Ｐゴシック"/>
      <charset val="134"/>
    </font>
    <font>
      <b/>
      <sz val="18"/>
      <color theme="3"/>
      <name val="游ゴシック"/>
      <charset val="134"/>
      <scheme val="minor"/>
    </font>
    <font>
      <sz val="11"/>
      <color theme="1"/>
      <name val="游ゴシック"/>
      <charset val="134"/>
      <scheme val="minor"/>
    </font>
    <font>
      <sz val="11"/>
      <color theme="0"/>
      <name val="游ゴシック"/>
      <charset val="0"/>
      <scheme val="minor"/>
    </font>
    <font>
      <sz val="11"/>
      <color theme="1"/>
      <name val="游ゴシック"/>
      <charset val="0"/>
      <scheme val="minor"/>
    </font>
    <font>
      <sz val="11"/>
      <color rgb="FF3F3F76"/>
      <name val="游ゴシック"/>
      <charset val="0"/>
      <scheme val="minor"/>
    </font>
    <font>
      <b/>
      <sz val="11"/>
      <color theme="3"/>
      <name val="游ゴシック"/>
      <charset val="134"/>
      <scheme val="minor"/>
    </font>
    <font>
      <u/>
      <sz val="11"/>
      <color rgb="FF0000FF"/>
      <name val="游ゴシック"/>
      <charset val="0"/>
      <scheme val="minor"/>
    </font>
    <font>
      <u/>
      <sz val="11"/>
      <color rgb="FF800080"/>
      <name val="游ゴシック"/>
      <charset val="0"/>
      <scheme val="minor"/>
    </font>
    <font>
      <sz val="11"/>
      <color rgb="FF006100"/>
      <name val="游ゴシック"/>
      <charset val="0"/>
      <scheme val="minor"/>
    </font>
    <font>
      <sz val="11"/>
      <color rgb="FFFF0000"/>
      <name val="游ゴシック"/>
      <charset val="0"/>
      <scheme val="minor"/>
    </font>
    <font>
      <b/>
      <sz val="11"/>
      <color rgb="FFFA7D00"/>
      <name val="游ゴシック"/>
      <charset val="0"/>
      <scheme val="minor"/>
    </font>
    <font>
      <sz val="11"/>
      <color rgb="FFFA7D00"/>
      <name val="游ゴシック"/>
      <charset val="0"/>
      <scheme val="minor"/>
    </font>
    <font>
      <i/>
      <sz val="11"/>
      <color rgb="FF7F7F7F"/>
      <name val="游ゴシック"/>
      <charset val="0"/>
      <scheme val="minor"/>
    </font>
    <font>
      <b/>
      <sz val="11"/>
      <color rgb="FFFFFFFF"/>
      <name val="游ゴシック"/>
      <charset val="0"/>
      <scheme val="minor"/>
    </font>
    <font>
      <b/>
      <sz val="11"/>
      <color rgb="FF3F3F3F"/>
      <name val="游ゴシック"/>
      <charset val="0"/>
      <scheme val="minor"/>
    </font>
    <font>
      <b/>
      <sz val="15"/>
      <color theme="3"/>
      <name val="游ゴシック"/>
      <charset val="134"/>
      <scheme val="minor"/>
    </font>
    <font>
      <b/>
      <sz val="13"/>
      <color theme="3"/>
      <name val="游ゴシック"/>
      <charset val="134"/>
      <scheme val="minor"/>
    </font>
    <font>
      <sz val="11"/>
      <color rgb="FF9C0006"/>
      <name val="游ゴシック"/>
      <charset val="0"/>
      <scheme val="minor"/>
    </font>
    <font>
      <b/>
      <sz val="11"/>
      <color theme="1"/>
      <name val="游ゴシック"/>
      <charset val="0"/>
      <scheme val="minor"/>
    </font>
    <font>
      <sz val="11"/>
      <color rgb="FF9C6500"/>
      <name val="游ゴシック"/>
      <charset val="0"/>
      <scheme val="minor"/>
    </font>
    <font>
      <sz val="11"/>
      <color theme="1"/>
      <name val="ＭＳ Ｐゴシック"/>
      <charset val="134"/>
    </font>
    <font>
      <sz val="12"/>
      <name val="ＭＳ Ｐゴシック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0" fontId="17" fillId="6" borderId="33" applyNumberFormat="0" applyAlignment="0" applyProtection="0">
      <alignment vertical="center"/>
    </xf>
    <xf numFmtId="178" fontId="14" fillId="0" borderId="0" applyFont="0" applyFill="0" applyBorder="0" applyAlignment="0" applyProtection="0">
      <alignment vertical="center"/>
    </xf>
    <xf numFmtId="179" fontId="14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180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4" fillId="14" borderId="35" applyNumberFormat="0" applyFont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3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7" fillId="16" borderId="38" applyNumberFormat="0" applyAlignment="0" applyProtection="0">
      <alignment vertical="center"/>
    </xf>
    <xf numFmtId="0" fontId="28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3" fillId="16" borderId="33" applyNumberFormat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6" fillId="17" borderId="37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1" fillId="0" borderId="40" applyNumberFormat="0" applyFill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38" fontId="0" fillId="0" borderId="0" applyFont="0" applyFill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3" fillId="0" borderId="0">
      <alignment vertical="center"/>
    </xf>
  </cellStyleXfs>
  <cellXfs count="1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right" vertical="center"/>
    </xf>
    <xf numFmtId="38" fontId="0" fillId="0" borderId="0" xfId="40" applyFont="1">
      <alignment vertical="center"/>
    </xf>
    <xf numFmtId="38" fontId="0" fillId="0" borderId="0" xfId="0" applyNumberFormat="1" applyBorder="1">
      <alignment vertical="center"/>
    </xf>
    <xf numFmtId="177" fontId="0" fillId="0" borderId="0" xfId="0" applyNumberFormat="1" applyBorder="1">
      <alignment vertical="center"/>
    </xf>
    <xf numFmtId="0" fontId="3" fillId="0" borderId="0" xfId="50" applyFo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8" xfId="0" applyFont="1" applyBorder="1" applyAlignment="1">
      <alignment horizontal="right" vertical="center"/>
    </xf>
    <xf numFmtId="0" fontId="7" fillId="0" borderId="9" xfId="0" applyFont="1" applyBorder="1" applyAlignment="1">
      <alignment vertical="center"/>
    </xf>
    <xf numFmtId="0" fontId="7" fillId="0" borderId="9" xfId="0" applyFont="1" applyBorder="1" applyAlignment="1">
      <alignment horizontal="right" vertical="center"/>
    </xf>
    <xf numFmtId="0" fontId="7" fillId="2" borderId="9" xfId="0" applyFont="1" applyFill="1" applyBorder="1" applyAlignment="1">
      <alignment vertical="center"/>
    </xf>
    <xf numFmtId="0" fontId="7" fillId="2" borderId="9" xfId="0" applyFont="1" applyFill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0" fillId="0" borderId="0" xfId="0" applyAlignment="1">
      <alignment vertical="center" shrinkToFit="1"/>
    </xf>
    <xf numFmtId="0" fontId="8" fillId="0" borderId="0" xfId="0" applyFont="1" applyAlignment="1">
      <alignment vertical="center" shrinkToFit="1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255" wrapText="1"/>
    </xf>
    <xf numFmtId="0" fontId="8" fillId="0" borderId="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shrinkToFit="1"/>
    </xf>
    <xf numFmtId="0" fontId="8" fillId="0" borderId="4" xfId="0" applyFont="1" applyBorder="1" applyAlignment="1">
      <alignment vertical="center"/>
    </xf>
    <xf numFmtId="0" fontId="8" fillId="0" borderId="4" xfId="0" applyFont="1" applyBorder="1" applyAlignment="1">
      <alignment vertical="center" textRotation="255"/>
    </xf>
    <xf numFmtId="0" fontId="8" fillId="0" borderId="4" xfId="0" applyFont="1" applyBorder="1" applyAlignment="1">
      <alignment horizontal="center" vertical="center"/>
    </xf>
    <xf numFmtId="0" fontId="8" fillId="0" borderId="15" xfId="0" applyFont="1" applyBorder="1" applyAlignment="1">
      <alignment vertical="center" shrinkToFit="1"/>
    </xf>
    <xf numFmtId="181" fontId="0" fillId="0" borderId="2" xfId="0" applyNumberFormat="1" applyBorder="1" applyAlignment="1" applyProtection="1">
      <alignment vertical="center"/>
      <protection locked="0"/>
    </xf>
    <xf numFmtId="181" fontId="0" fillId="0" borderId="2" xfId="0" applyNumberFormat="1" applyBorder="1" applyAlignment="1">
      <alignment vertical="center"/>
    </xf>
    <xf numFmtId="0" fontId="8" fillId="0" borderId="16" xfId="0" applyFont="1" applyBorder="1" applyAlignment="1">
      <alignment horizontal="center" vertical="center" shrinkToFit="1"/>
    </xf>
    <xf numFmtId="181" fontId="0" fillId="0" borderId="1" xfId="0" applyNumberFormat="1" applyBorder="1" applyAlignment="1">
      <alignment vertical="center"/>
    </xf>
    <xf numFmtId="181" fontId="0" fillId="0" borderId="17" xfId="0" applyNumberFormat="1" applyBorder="1" applyAlignment="1">
      <alignment vertical="center"/>
    </xf>
    <xf numFmtId="0" fontId="8" fillId="0" borderId="18" xfId="0" applyFont="1" applyBorder="1" applyAlignment="1">
      <alignment vertical="center" shrinkToFit="1"/>
    </xf>
    <xf numFmtId="181" fontId="0" fillId="0" borderId="19" xfId="0" applyNumberFormat="1" applyBorder="1" applyAlignment="1" applyProtection="1">
      <alignment vertical="center"/>
      <protection locked="0"/>
    </xf>
    <xf numFmtId="181" fontId="0" fillId="0" borderId="19" xfId="0" applyNumberFormat="1" applyBorder="1" applyAlignment="1">
      <alignment vertical="center"/>
    </xf>
    <xf numFmtId="181" fontId="10" fillId="0" borderId="19" xfId="0" applyNumberFormat="1" applyFont="1" applyBorder="1" applyAlignment="1" applyProtection="1">
      <alignment vertical="center"/>
      <protection locked="0"/>
    </xf>
    <xf numFmtId="0" fontId="8" fillId="0" borderId="16" xfId="0" applyFont="1" applyBorder="1" applyAlignment="1">
      <alignment vertical="center" shrinkToFit="1"/>
    </xf>
    <xf numFmtId="181" fontId="0" fillId="0" borderId="1" xfId="0" applyNumberFormat="1" applyBorder="1" applyAlignment="1" applyProtection="1">
      <alignment vertical="center"/>
      <protection locked="0"/>
    </xf>
    <xf numFmtId="0" fontId="8" fillId="0" borderId="20" xfId="0" applyFont="1" applyBorder="1" applyAlignment="1">
      <alignment horizontal="center" vertical="center" shrinkToFit="1"/>
    </xf>
    <xf numFmtId="181" fontId="8" fillId="3" borderId="17" xfId="0" applyNumberFormat="1" applyFont="1" applyFill="1" applyBorder="1" applyAlignment="1">
      <alignment vertical="center" shrinkToFit="1"/>
    </xf>
    <xf numFmtId="0" fontId="8" fillId="0" borderId="21" xfId="0" applyFont="1" applyBorder="1" applyAlignment="1">
      <alignment horizontal="center" vertical="center" shrinkToFit="1"/>
    </xf>
    <xf numFmtId="181" fontId="8" fillId="3" borderId="22" xfId="0" applyNumberFormat="1" applyFont="1" applyFill="1" applyBorder="1" applyAlignment="1">
      <alignment vertical="center" shrinkToFit="1"/>
    </xf>
    <xf numFmtId="181" fontId="0" fillId="0" borderId="0" xfId="0" applyNumberFormat="1" applyAlignment="1">
      <alignment vertical="center"/>
    </xf>
    <xf numFmtId="0" fontId="8" fillId="0" borderId="23" xfId="0" applyFont="1" applyBorder="1" applyAlignment="1">
      <alignment horizontal="center" vertical="center" textRotation="255" wrapText="1"/>
    </xf>
    <xf numFmtId="0" fontId="8" fillId="0" borderId="1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textRotation="255"/>
    </xf>
    <xf numFmtId="0" fontId="8" fillId="0" borderId="4" xfId="0" applyFont="1" applyBorder="1" applyAlignment="1">
      <alignment horizontal="center" vertical="center" textRotation="255"/>
    </xf>
    <xf numFmtId="182" fontId="0" fillId="0" borderId="2" xfId="0" applyNumberFormat="1" applyBorder="1" applyAlignment="1">
      <alignment vertical="center"/>
    </xf>
    <xf numFmtId="182" fontId="0" fillId="0" borderId="17" xfId="0" applyNumberFormat="1" applyBorder="1" applyAlignment="1">
      <alignment vertical="center"/>
    </xf>
    <xf numFmtId="182" fontId="0" fillId="0" borderId="19" xfId="0" applyNumberFormat="1" applyBorder="1" applyAlignment="1">
      <alignment vertical="center"/>
    </xf>
    <xf numFmtId="182" fontId="8" fillId="3" borderId="17" xfId="0" applyNumberFormat="1" applyFont="1" applyFill="1" applyBorder="1" applyAlignment="1">
      <alignment vertical="center" shrinkToFit="1"/>
    </xf>
    <xf numFmtId="182" fontId="8" fillId="3" borderId="22" xfId="0" applyNumberFormat="1" applyFont="1" applyFill="1" applyBorder="1" applyAlignment="1">
      <alignment vertical="center" shrinkToFit="1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181" fontId="8" fillId="0" borderId="2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181" fontId="8" fillId="0" borderId="26" xfId="0" applyNumberFormat="1" applyFont="1" applyBorder="1" applyAlignment="1">
      <alignment vertical="center"/>
    </xf>
    <xf numFmtId="181" fontId="8" fillId="0" borderId="28" xfId="0" applyNumberFormat="1" applyFont="1" applyBorder="1" applyAlignment="1">
      <alignment vertical="center"/>
    </xf>
    <xf numFmtId="181" fontId="8" fillId="3" borderId="29" xfId="0" applyNumberFormat="1" applyFont="1" applyFill="1" applyBorder="1" applyAlignment="1">
      <alignment vertical="center" shrinkToFit="1"/>
    </xf>
    <xf numFmtId="181" fontId="8" fillId="3" borderId="30" xfId="0" applyNumberFormat="1" applyFont="1" applyFill="1" applyBorder="1" applyAlignment="1">
      <alignment vertical="center" shrinkToFit="1"/>
    </xf>
    <xf numFmtId="0" fontId="12" fillId="0" borderId="0" xfId="0" applyFont="1" applyAlignment="1">
      <alignment horizontal="right" vertical="center"/>
    </xf>
    <xf numFmtId="0" fontId="8" fillId="0" borderId="31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textRotation="255" wrapText="1"/>
    </xf>
    <xf numFmtId="0" fontId="8" fillId="0" borderId="3" xfId="0" applyFont="1" applyBorder="1" applyAlignment="1">
      <alignment horizontal="center" vertical="center" textRotation="255" wrapText="1"/>
    </xf>
    <xf numFmtId="0" fontId="8" fillId="0" borderId="4" xfId="0" applyFont="1" applyBorder="1" applyAlignment="1">
      <alignment horizontal="center" vertical="center" wrapText="1"/>
    </xf>
    <xf numFmtId="176" fontId="8" fillId="0" borderId="2" xfId="0" applyNumberFormat="1" applyFont="1" applyBorder="1" applyAlignment="1">
      <alignment vertical="center" shrinkToFit="1"/>
    </xf>
    <xf numFmtId="176" fontId="8" fillId="3" borderId="2" xfId="0" applyNumberFormat="1" applyFont="1" applyFill="1" applyBorder="1" applyAlignment="1" applyProtection="1">
      <alignment vertical="center" shrinkToFit="1"/>
      <protection locked="0"/>
    </xf>
    <xf numFmtId="183" fontId="8" fillId="3" borderId="2" xfId="0" applyNumberFormat="1" applyFont="1" applyFill="1" applyBorder="1" applyAlignment="1">
      <alignment vertical="center" shrinkToFit="1"/>
    </xf>
    <xf numFmtId="176" fontId="8" fillId="0" borderId="2" xfId="0" applyNumberFormat="1" applyFont="1" applyBorder="1" applyAlignment="1" applyProtection="1">
      <alignment vertical="center" shrinkToFit="1"/>
      <protection locked="0"/>
    </xf>
    <xf numFmtId="183" fontId="8" fillId="0" borderId="2" xfId="0" applyNumberFormat="1" applyFont="1" applyBorder="1" applyAlignment="1">
      <alignment vertical="center" shrinkToFit="1"/>
    </xf>
    <xf numFmtId="176" fontId="8" fillId="0" borderId="1" xfId="0" applyNumberFormat="1" applyFont="1" applyBorder="1" applyAlignment="1">
      <alignment vertical="center" shrinkToFit="1"/>
    </xf>
    <xf numFmtId="183" fontId="8" fillId="0" borderId="17" xfId="0" applyNumberFormat="1" applyFont="1" applyBorder="1" applyAlignment="1">
      <alignment vertical="center" shrinkToFit="1"/>
    </xf>
    <xf numFmtId="176" fontId="8" fillId="0" borderId="17" xfId="0" applyNumberFormat="1" applyFont="1" applyBorder="1" applyAlignment="1">
      <alignment vertical="center" shrinkToFit="1"/>
    </xf>
    <xf numFmtId="176" fontId="8" fillId="0" borderId="19" xfId="0" applyNumberFormat="1" applyFont="1" applyBorder="1" applyAlignment="1">
      <alignment vertical="center" shrinkToFit="1"/>
    </xf>
    <xf numFmtId="176" fontId="8" fillId="0" borderId="19" xfId="0" applyNumberFormat="1" applyFont="1" applyBorder="1" applyAlignment="1" applyProtection="1">
      <alignment vertical="center" shrinkToFit="1"/>
      <protection locked="0"/>
    </xf>
    <xf numFmtId="183" fontId="8" fillId="0" borderId="4" xfId="0" applyNumberFormat="1" applyFont="1" applyBorder="1" applyAlignment="1">
      <alignment vertical="center" shrinkToFit="1"/>
    </xf>
    <xf numFmtId="176" fontId="8" fillId="0" borderId="4" xfId="0" applyNumberFormat="1" applyFont="1" applyBorder="1" applyAlignment="1" applyProtection="1">
      <alignment vertical="center" shrinkToFit="1"/>
      <protection locked="0"/>
    </xf>
    <xf numFmtId="176" fontId="8" fillId="0" borderId="1" xfId="0" applyNumberFormat="1" applyFont="1" applyBorder="1" applyAlignment="1" applyProtection="1">
      <alignment vertical="center" shrinkToFit="1"/>
      <protection locked="0"/>
    </xf>
    <xf numFmtId="176" fontId="8" fillId="0" borderId="32" xfId="0" applyNumberFormat="1" applyFont="1" applyBorder="1" applyAlignment="1">
      <alignment vertical="center" shrinkToFit="1"/>
    </xf>
    <xf numFmtId="183" fontId="8" fillId="0" borderId="32" xfId="0" applyNumberFormat="1" applyFont="1" applyBorder="1" applyAlignment="1">
      <alignment vertical="center" shrinkToFit="1"/>
    </xf>
    <xf numFmtId="176" fontId="0" fillId="0" borderId="0" xfId="0" applyNumberFormat="1" applyAlignment="1">
      <alignment vertical="center"/>
    </xf>
    <xf numFmtId="176" fontId="8" fillId="3" borderId="2" xfId="0" applyNumberFormat="1" applyFont="1" applyFill="1" applyBorder="1" applyAlignment="1">
      <alignment vertical="center" shrinkToFit="1"/>
    </xf>
    <xf numFmtId="176" fontId="8" fillId="3" borderId="17" xfId="0" applyNumberFormat="1" applyFont="1" applyFill="1" applyBorder="1" applyAlignment="1">
      <alignment vertical="center" shrinkToFit="1"/>
    </xf>
    <xf numFmtId="176" fontId="8" fillId="3" borderId="4" xfId="0" applyNumberFormat="1" applyFont="1" applyFill="1" applyBorder="1" applyAlignment="1" applyProtection="1">
      <alignment vertical="center" shrinkToFit="1"/>
      <protection locked="0"/>
    </xf>
    <xf numFmtId="176" fontId="8" fillId="3" borderId="4" xfId="0" applyNumberFormat="1" applyFont="1" applyFill="1" applyBorder="1" applyAlignment="1">
      <alignment vertical="center" shrinkToFit="1"/>
    </xf>
    <xf numFmtId="176" fontId="8" fillId="0" borderId="4" xfId="0" applyNumberFormat="1" applyFont="1" applyBorder="1" applyAlignment="1">
      <alignment vertical="center" shrinkToFi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shrinkToFit="1"/>
    </xf>
    <xf numFmtId="0" fontId="8" fillId="0" borderId="12" xfId="0" applyFont="1" applyBorder="1" applyAlignment="1">
      <alignment horizontal="center" vertical="center" textRotation="255" wrapText="1"/>
    </xf>
    <xf numFmtId="0" fontId="8" fillId="0" borderId="24" xfId="0" applyFont="1" applyBorder="1" applyAlignment="1">
      <alignment horizontal="center" vertical="center" wrapText="1"/>
    </xf>
    <xf numFmtId="183" fontId="8" fillId="0" borderId="1" xfId="0" applyNumberFormat="1" applyFont="1" applyBorder="1" applyAlignment="1">
      <alignment vertical="center" shrinkToFit="1"/>
    </xf>
    <xf numFmtId="176" fontId="8" fillId="3" borderId="1" xfId="0" applyNumberFormat="1" applyFont="1" applyFill="1" applyBorder="1" applyAlignment="1">
      <alignment vertical="center" shrinkToFit="1"/>
    </xf>
    <xf numFmtId="183" fontId="8" fillId="0" borderId="19" xfId="0" applyNumberFormat="1" applyFont="1" applyBorder="1" applyAlignment="1">
      <alignment vertical="center" shrinkToFit="1"/>
    </xf>
    <xf numFmtId="176" fontId="8" fillId="3" borderId="19" xfId="0" applyNumberFormat="1" applyFont="1" applyFill="1" applyBorder="1" applyAlignment="1">
      <alignment vertical="center" shrinkToFit="1"/>
    </xf>
    <xf numFmtId="176" fontId="8" fillId="3" borderId="32" xfId="0" applyNumberFormat="1" applyFont="1" applyFill="1" applyBorder="1" applyAlignment="1">
      <alignment vertical="center" shrinkToFit="1"/>
    </xf>
    <xf numFmtId="0" fontId="8" fillId="0" borderId="4" xfId="0" applyFont="1" applyBorder="1" applyAlignment="1" quotePrefix="1">
      <alignment horizontal="center" vertical="center"/>
    </xf>
    <xf numFmtId="0" fontId="6" fillId="0" borderId="2" xfId="0" applyFont="1" applyBorder="1" applyAlignment="1" quotePrefix="1">
      <alignment horizontal="center" vertical="center"/>
    </xf>
  </cellXfs>
  <cellStyles count="51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パーセント" xfId="7" builtinId="5"/>
    <cellStyle name="ハイパーリンク" xfId="8" builtinId="8"/>
    <cellStyle name="アクセント 2" xfId="9" builtinId="33"/>
    <cellStyle name="訪問済ハイパーリンク" xfId="10" builtinId="9"/>
    <cellStyle name="20% - アクセント 4" xfId="11" builtinId="42"/>
    <cellStyle name="メモ" xfId="12" builtinId="10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桁区切り 2" xfId="40"/>
    <cellStyle name="20% - アクセント 3" xfId="41" builtinId="38"/>
    <cellStyle name="40% - アクセント 3" xfId="42" builtinId="39"/>
    <cellStyle name="60% - アクセント 3" xfId="43" builtinId="40"/>
    <cellStyle name="アクセント 4" xfId="44" builtinId="41"/>
    <cellStyle name="40% - アクセント 4" xfId="45" builtinId="43"/>
    <cellStyle name="60% - アクセント 4" xfId="46" builtinId="44"/>
    <cellStyle name="アクセント 5" xfId="47" builtinId="45"/>
    <cellStyle name="40% - アクセント 6" xfId="48" builtinId="51"/>
    <cellStyle name="60% - アクセント 6" xfId="49" builtinId="52"/>
    <cellStyle name="標準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2565789473684"/>
          <c:y val="0.0330237358101135"/>
          <c:w val="0.796052631578947"/>
          <c:h val="0.93601651186790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[1]Sheet1!$O$4</c:f>
              <c:strCache>
                <c:ptCount val="1"/>
                <c:pt idx="0">
                  <c:v>高齢者世帯</c:v>
                </c:pt>
              </c:strCache>
            </c:strRef>
          </c:tx>
          <c:spPr>
            <a:pattFill prst="pct80">
              <a:fgClr>
                <a:schemeClr val="accent2">
                  <a:lumMod val="60000"/>
                  <a:lumOff val="40000"/>
                </a:schemeClr>
              </a:fgClr>
              <a:bgClr>
                <a:srgbClr val="FFFFFF"/>
              </a:bgClr>
            </a:pattFill>
            <a:ln w="12700" cap="flat" cmpd="sng">
              <a:solidFill>
                <a:sysClr val="windowText" lastClr="000000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dLbls>
            <c:numFmt formatCode="0.0_ 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0" vertOverflow="ellipsis" horzOverflow="overflow" vert="horz" wrap="square" lIns="38100" tIns="19050" rIns="38100" bIns="19050" anchor="ctr" anchorCtr="1"/>
              <a:lstStyle/>
              <a:p>
                <a:pPr algn="ctr">
                  <a:defRPr kumimoji="0" lang="ja-JP" altLang="en-US"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[1]Sheet1!$N$5:$N$25</c:f>
              <c:strCache>
                <c:ptCount val="21"/>
                <c:pt idx="0" c:formatCode="General">
                  <c:v>55年度</c:v>
                </c:pt>
                <c:pt idx="1" c:formatCode="General">
                  <c:v>60年度</c:v>
                </c:pt>
                <c:pt idx="2" c:formatCode="General">
                  <c:v>元年度</c:v>
                </c:pt>
                <c:pt idx="3" c:formatCode="General">
                  <c:v>5年度</c:v>
                </c:pt>
                <c:pt idx="4" c:formatCode="General">
                  <c:v>10年度</c:v>
                </c:pt>
                <c:pt idx="5" c:formatCode="General">
                  <c:v>15年度</c:v>
                </c:pt>
                <c:pt idx="6" c:formatCode="General">
                  <c:v>18年度</c:v>
                </c:pt>
                <c:pt idx="7" c:formatCode="General">
                  <c:v>19年度</c:v>
                </c:pt>
                <c:pt idx="8" c:formatCode="General">
                  <c:v>20年度</c:v>
                </c:pt>
                <c:pt idx="9" c:formatCode="General">
                  <c:v>21年度</c:v>
                </c:pt>
                <c:pt idx="10" c:formatCode="General">
                  <c:v>22年度</c:v>
                </c:pt>
                <c:pt idx="11" c:formatCode="General">
                  <c:v>23年度</c:v>
                </c:pt>
                <c:pt idx="12" c:formatCode="General">
                  <c:v>24年度</c:v>
                </c:pt>
                <c:pt idx="13" c:formatCode="General">
                  <c:v>25年度</c:v>
                </c:pt>
                <c:pt idx="14" c:formatCode="General">
                  <c:v>26年度</c:v>
                </c:pt>
                <c:pt idx="15" c:formatCode="General">
                  <c:v>27年度</c:v>
                </c:pt>
                <c:pt idx="16" c:formatCode="General">
                  <c:v>28年度</c:v>
                </c:pt>
                <c:pt idx="17" c:formatCode="General">
                  <c:v>30年度</c:v>
                </c:pt>
                <c:pt idx="18" c:formatCode="General">
                  <c:v>R1年度</c:v>
                </c:pt>
                <c:pt idx="19" c:formatCode="General">
                  <c:v>R2年度</c:v>
                </c:pt>
                <c:pt idx="20" c:formatCode="General">
                  <c:v>R3年4月</c:v>
                </c:pt>
              </c:strCache>
            </c:strRef>
          </c:cat>
          <c:val>
            <c:numRef>
              <c:f>[1]Sheet1!$O$5:$O$25</c:f>
              <c:numCache>
                <c:formatCode>General</c:formatCode>
                <c:ptCount val="21"/>
                <c:pt idx="0">
                  <c:v>43.9</c:v>
                </c:pt>
                <c:pt idx="1">
                  <c:v>36.2</c:v>
                </c:pt>
                <c:pt idx="2">
                  <c:v>36.7</c:v>
                </c:pt>
                <c:pt idx="3">
                  <c:v>46.6</c:v>
                </c:pt>
                <c:pt idx="4">
                  <c:v>51.8</c:v>
                </c:pt>
                <c:pt idx="5">
                  <c:v>51.4</c:v>
                </c:pt>
                <c:pt idx="6">
                  <c:v>48.2</c:v>
                </c:pt>
                <c:pt idx="7">
                  <c:v>48.9</c:v>
                </c:pt>
                <c:pt idx="8">
                  <c:v>48.8</c:v>
                </c:pt>
                <c:pt idx="9">
                  <c:v>47.8</c:v>
                </c:pt>
                <c:pt idx="10">
                  <c:v>46.7</c:v>
                </c:pt>
                <c:pt idx="11">
                  <c:v>46.2820765242502</c:v>
                </c:pt>
                <c:pt idx="12">
                  <c:v>47.0404419606672</c:v>
                </c:pt>
                <c:pt idx="13">
                  <c:v>48.7219589005389</c:v>
                </c:pt>
                <c:pt idx="14">
                  <c:v>50.9001768204469</c:v>
                </c:pt>
                <c:pt idx="15">
                  <c:v>53.2142452019943</c:v>
                </c:pt>
                <c:pt idx="16">
                  <c:v>55.0890467338628</c:v>
                </c:pt>
                <c:pt idx="17">
                  <c:v>57.7</c:v>
                </c:pt>
                <c:pt idx="18">
                  <c:v>58.7</c:v>
                </c:pt>
                <c:pt idx="19">
                  <c:v>60.3</c:v>
                </c:pt>
                <c:pt idx="20">
                  <c:v>61.1</c:v>
                </c:pt>
              </c:numCache>
            </c:numRef>
          </c:val>
        </c:ser>
        <c:ser>
          <c:idx val="1"/>
          <c:order val="1"/>
          <c:tx>
            <c:strRef>
              <c:f>[1]Sheet1!$P$4</c:f>
              <c:strCache>
                <c:ptCount val="1"/>
                <c:pt idx="0">
                  <c:v>母子世帯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12700" cap="flat" cmpd="sng">
              <a:solidFill>
                <a:sysClr val="windowText" lastClr="000000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dLbls>
            <c:numFmt formatCode="0.0_ 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0" vertOverflow="ellipsis" horzOverflow="overflow" vert="horz" wrap="square" lIns="38100" tIns="19050" rIns="38100" bIns="19050" anchor="ctr" anchorCtr="1"/>
              <a:lstStyle/>
              <a:p>
                <a:pPr algn="ctr">
                  <a:defRPr kumimoji="0" lang="ja-JP" altLang="en-US"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[1]Sheet1!$N$5:$N$25</c:f>
              <c:strCache>
                <c:ptCount val="21"/>
                <c:pt idx="0" c:formatCode="General">
                  <c:v>55年度</c:v>
                </c:pt>
                <c:pt idx="1" c:formatCode="General">
                  <c:v>60年度</c:v>
                </c:pt>
                <c:pt idx="2" c:formatCode="General">
                  <c:v>元年度</c:v>
                </c:pt>
                <c:pt idx="3" c:formatCode="General">
                  <c:v>5年度</c:v>
                </c:pt>
                <c:pt idx="4" c:formatCode="General">
                  <c:v>10年度</c:v>
                </c:pt>
                <c:pt idx="5" c:formatCode="General">
                  <c:v>15年度</c:v>
                </c:pt>
                <c:pt idx="6" c:formatCode="General">
                  <c:v>18年度</c:v>
                </c:pt>
                <c:pt idx="7" c:formatCode="General">
                  <c:v>19年度</c:v>
                </c:pt>
                <c:pt idx="8" c:formatCode="General">
                  <c:v>20年度</c:v>
                </c:pt>
                <c:pt idx="9" c:formatCode="General">
                  <c:v>21年度</c:v>
                </c:pt>
                <c:pt idx="10" c:formatCode="General">
                  <c:v>22年度</c:v>
                </c:pt>
                <c:pt idx="11" c:formatCode="General">
                  <c:v>23年度</c:v>
                </c:pt>
                <c:pt idx="12" c:formatCode="General">
                  <c:v>24年度</c:v>
                </c:pt>
                <c:pt idx="13" c:formatCode="General">
                  <c:v>25年度</c:v>
                </c:pt>
                <c:pt idx="14" c:formatCode="General">
                  <c:v>26年度</c:v>
                </c:pt>
                <c:pt idx="15" c:formatCode="General">
                  <c:v>27年度</c:v>
                </c:pt>
                <c:pt idx="16" c:formatCode="General">
                  <c:v>28年度</c:v>
                </c:pt>
                <c:pt idx="17" c:formatCode="General">
                  <c:v>30年度</c:v>
                </c:pt>
                <c:pt idx="18" c:formatCode="General">
                  <c:v>R1年度</c:v>
                </c:pt>
                <c:pt idx="19" c:formatCode="General">
                  <c:v>R2年度</c:v>
                </c:pt>
                <c:pt idx="20" c:formatCode="General">
                  <c:v>R3年4月</c:v>
                </c:pt>
              </c:strCache>
            </c:strRef>
          </c:cat>
          <c:val>
            <c:numRef>
              <c:f>[1]Sheet1!$P$5:$P$25</c:f>
              <c:numCache>
                <c:formatCode>General</c:formatCode>
                <c:ptCount val="21"/>
                <c:pt idx="0">
                  <c:v>6.3</c:v>
                </c:pt>
                <c:pt idx="1">
                  <c:v>8.4</c:v>
                </c:pt>
                <c:pt idx="2">
                  <c:v>8.8</c:v>
                </c:pt>
                <c:pt idx="3">
                  <c:v>6.5</c:v>
                </c:pt>
                <c:pt idx="4">
                  <c:v>6.5</c:v>
                </c:pt>
                <c:pt idx="5">
                  <c:v>6.5</c:v>
                </c:pt>
                <c:pt idx="6">
                  <c:v>6.5</c:v>
                </c:pt>
                <c:pt idx="7">
                  <c:v>6.3</c:v>
                </c:pt>
                <c:pt idx="8">
                  <c:v>6.1</c:v>
                </c:pt>
                <c:pt idx="9">
                  <c:v>6.1</c:v>
                </c:pt>
                <c:pt idx="10">
                  <c:v>6.1</c:v>
                </c:pt>
                <c:pt idx="11">
                  <c:v>6.03793397650456</c:v>
                </c:pt>
                <c:pt idx="12">
                  <c:v>6.06042830937247</c:v>
                </c:pt>
                <c:pt idx="13">
                  <c:v>5.85957240814329</c:v>
                </c:pt>
                <c:pt idx="14">
                  <c:v>5.66950651020736</c:v>
                </c:pt>
                <c:pt idx="15">
                  <c:v>5.39947820168639</c:v>
                </c:pt>
                <c:pt idx="16">
                  <c:v>5.04407363595231</c:v>
                </c:pt>
                <c:pt idx="17">
                  <c:v>4.1</c:v>
                </c:pt>
                <c:pt idx="18">
                  <c:v>3.8</c:v>
                </c:pt>
                <c:pt idx="19">
                  <c:v>3.3</c:v>
                </c:pt>
                <c:pt idx="20">
                  <c:v>3</c:v>
                </c:pt>
              </c:numCache>
            </c:numRef>
          </c:val>
        </c:ser>
        <c:ser>
          <c:idx val="2"/>
          <c:order val="2"/>
          <c:tx>
            <c:strRef>
              <c:f>[1]Sheet1!$Q$4</c:f>
              <c:strCache>
                <c:ptCount val="1"/>
                <c:pt idx="0">
                  <c:v>傷病・障害者世帯</c:v>
                </c:pt>
              </c:strCache>
            </c:strRef>
          </c:tx>
          <c:spPr>
            <a:solidFill>
              <a:schemeClr val="bg1"/>
            </a:solidFill>
            <a:ln w="12700" cap="flat" cmpd="sng">
              <a:solidFill>
                <a:sysClr val="windowText" lastClr="000000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dLbls>
            <c:numFmt formatCode="0.0_ 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0" vertOverflow="ellipsis" horzOverflow="overflow" vert="horz" wrap="square" lIns="38100" tIns="19050" rIns="38100" bIns="19050" anchor="ctr" anchorCtr="1"/>
              <a:lstStyle/>
              <a:p>
                <a:pPr algn="ctr">
                  <a:defRPr kumimoji="0" lang="ja-JP" altLang="en-US"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[1]Sheet1!$N$5:$N$25</c:f>
              <c:strCache>
                <c:ptCount val="21"/>
                <c:pt idx="0" c:formatCode="General">
                  <c:v>55年度</c:v>
                </c:pt>
                <c:pt idx="1" c:formatCode="General">
                  <c:v>60年度</c:v>
                </c:pt>
                <c:pt idx="2" c:formatCode="General">
                  <c:v>元年度</c:v>
                </c:pt>
                <c:pt idx="3" c:formatCode="General">
                  <c:v>5年度</c:v>
                </c:pt>
                <c:pt idx="4" c:formatCode="General">
                  <c:v>10年度</c:v>
                </c:pt>
                <c:pt idx="5" c:formatCode="General">
                  <c:v>15年度</c:v>
                </c:pt>
                <c:pt idx="6" c:formatCode="General">
                  <c:v>18年度</c:v>
                </c:pt>
                <c:pt idx="7" c:formatCode="General">
                  <c:v>19年度</c:v>
                </c:pt>
                <c:pt idx="8" c:formatCode="General">
                  <c:v>20年度</c:v>
                </c:pt>
                <c:pt idx="9" c:formatCode="General">
                  <c:v>21年度</c:v>
                </c:pt>
                <c:pt idx="10" c:formatCode="General">
                  <c:v>22年度</c:v>
                </c:pt>
                <c:pt idx="11" c:formatCode="General">
                  <c:v>23年度</c:v>
                </c:pt>
                <c:pt idx="12" c:formatCode="General">
                  <c:v>24年度</c:v>
                </c:pt>
                <c:pt idx="13" c:formatCode="General">
                  <c:v>25年度</c:v>
                </c:pt>
                <c:pt idx="14" c:formatCode="General">
                  <c:v>26年度</c:v>
                </c:pt>
                <c:pt idx="15" c:formatCode="General">
                  <c:v>27年度</c:v>
                </c:pt>
                <c:pt idx="16" c:formatCode="General">
                  <c:v>28年度</c:v>
                </c:pt>
                <c:pt idx="17" c:formatCode="General">
                  <c:v>30年度</c:v>
                </c:pt>
                <c:pt idx="18" c:formatCode="General">
                  <c:v>R1年度</c:v>
                </c:pt>
                <c:pt idx="19" c:formatCode="General">
                  <c:v>R2年度</c:v>
                </c:pt>
                <c:pt idx="20" c:formatCode="General">
                  <c:v>R3年4月</c:v>
                </c:pt>
              </c:strCache>
            </c:strRef>
          </c:cat>
          <c:val>
            <c:numRef>
              <c:f>[1]Sheet1!$Q$5:$Q$25</c:f>
              <c:numCache>
                <c:formatCode>General</c:formatCode>
                <c:ptCount val="21"/>
                <c:pt idx="0">
                  <c:v>37.8</c:v>
                </c:pt>
                <c:pt idx="1">
                  <c:v>43</c:v>
                </c:pt>
                <c:pt idx="2">
                  <c:v>43.6</c:v>
                </c:pt>
                <c:pt idx="3">
                  <c:v>40.4</c:v>
                </c:pt>
                <c:pt idx="4">
                  <c:v>37.9</c:v>
                </c:pt>
                <c:pt idx="5">
                  <c:v>37.5</c:v>
                </c:pt>
                <c:pt idx="6">
                  <c:v>39.5</c:v>
                </c:pt>
                <c:pt idx="7">
                  <c:v>38</c:v>
                </c:pt>
                <c:pt idx="8">
                  <c:v>34.8</c:v>
                </c:pt>
                <c:pt idx="9">
                  <c:v>33.1</c:v>
                </c:pt>
                <c:pt idx="10">
                  <c:v>31.9</c:v>
                </c:pt>
                <c:pt idx="11">
                  <c:v>30.7540854498917</c:v>
                </c:pt>
                <c:pt idx="12">
                  <c:v>29.1444477624675</c:v>
                </c:pt>
                <c:pt idx="13">
                  <c:v>27.2412930956523</c:v>
                </c:pt>
                <c:pt idx="14">
                  <c:v>25.8811552269196</c:v>
                </c:pt>
                <c:pt idx="15">
                  <c:v>24.9010149679413</c:v>
                </c:pt>
                <c:pt idx="16">
                  <c:v>23.9033378215577</c:v>
                </c:pt>
                <c:pt idx="17">
                  <c:v>22</c:v>
                </c:pt>
                <c:pt idx="18">
                  <c:v>21.4</c:v>
                </c:pt>
                <c:pt idx="19">
                  <c:v>20.3</c:v>
                </c:pt>
                <c:pt idx="20">
                  <c:v>20.2</c:v>
                </c:pt>
              </c:numCache>
            </c:numRef>
          </c:val>
        </c:ser>
        <c:ser>
          <c:idx val="3"/>
          <c:order val="3"/>
          <c:tx>
            <c:strRef>
              <c:f>[1]Sheet1!$R$4</c:f>
              <c:strCache>
                <c:ptCount val="1"/>
                <c:pt idx="0">
                  <c:v>その他の世帯</c:v>
                </c:pt>
              </c:strCache>
            </c:strRef>
          </c:tx>
          <c:spPr>
            <a:pattFill prst="dkUpDiag">
              <a:fgClr>
                <a:schemeClr val="accent2">
                  <a:lumMod val="60000"/>
                  <a:lumOff val="40000"/>
                </a:schemeClr>
              </a:fgClr>
              <a:bgClr>
                <a:srgbClr val="FFFFFF"/>
              </a:bgClr>
            </a:pattFill>
            <a:ln w="12700" cap="flat" cmpd="sng">
              <a:solidFill>
                <a:sysClr val="windowText" lastClr="000000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Lbls>
            <c:dLbl>
              <c:idx val="4"/>
              <c:layout>
                <c:manualLayout>
                  <c:x val="-0.00804123541161128"/>
                  <c:y val="0.000580979174643339"/>
                </c:manualLayout>
              </c:layout>
              <c:numFmt formatCode="0.0_ 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kumimoji="0" lang="ja-JP" altLang="en-US"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00642929067828786"/>
                  <c:y val="0.00078484903974741"/>
                </c:manualLayout>
              </c:layout>
              <c:numFmt formatCode="0.0_ 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kumimoji="0" lang="ja-JP" altLang="en-US"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_ 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0" vertOverflow="ellipsis" horzOverflow="overflow" vert="horz" wrap="square" lIns="38100" tIns="19050" rIns="38100" bIns="19050" anchor="ctr" anchorCtr="1"/>
              <a:lstStyle/>
              <a:p>
                <a:pPr algn="ctr">
                  <a:defRPr kumimoji="0" lang="ja-JP" altLang="en-US"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[1]Sheet1!$N$5:$N$25</c:f>
              <c:strCache>
                <c:ptCount val="21"/>
                <c:pt idx="0" c:formatCode="General">
                  <c:v>55年度</c:v>
                </c:pt>
                <c:pt idx="1" c:formatCode="General">
                  <c:v>60年度</c:v>
                </c:pt>
                <c:pt idx="2" c:formatCode="General">
                  <c:v>元年度</c:v>
                </c:pt>
                <c:pt idx="3" c:formatCode="General">
                  <c:v>5年度</c:v>
                </c:pt>
                <c:pt idx="4" c:formatCode="General">
                  <c:v>10年度</c:v>
                </c:pt>
                <c:pt idx="5" c:formatCode="General">
                  <c:v>15年度</c:v>
                </c:pt>
                <c:pt idx="6" c:formatCode="General">
                  <c:v>18年度</c:v>
                </c:pt>
                <c:pt idx="7" c:formatCode="General">
                  <c:v>19年度</c:v>
                </c:pt>
                <c:pt idx="8" c:formatCode="General">
                  <c:v>20年度</c:v>
                </c:pt>
                <c:pt idx="9" c:formatCode="General">
                  <c:v>21年度</c:v>
                </c:pt>
                <c:pt idx="10" c:formatCode="General">
                  <c:v>22年度</c:v>
                </c:pt>
                <c:pt idx="11" c:formatCode="General">
                  <c:v>23年度</c:v>
                </c:pt>
                <c:pt idx="12" c:formatCode="General">
                  <c:v>24年度</c:v>
                </c:pt>
                <c:pt idx="13" c:formatCode="General">
                  <c:v>25年度</c:v>
                </c:pt>
                <c:pt idx="14" c:formatCode="General">
                  <c:v>26年度</c:v>
                </c:pt>
                <c:pt idx="15" c:formatCode="General">
                  <c:v>27年度</c:v>
                </c:pt>
                <c:pt idx="16" c:formatCode="General">
                  <c:v>28年度</c:v>
                </c:pt>
                <c:pt idx="17" c:formatCode="General">
                  <c:v>30年度</c:v>
                </c:pt>
                <c:pt idx="18" c:formatCode="General">
                  <c:v>R1年度</c:v>
                </c:pt>
                <c:pt idx="19" c:formatCode="General">
                  <c:v>R2年度</c:v>
                </c:pt>
                <c:pt idx="20" c:formatCode="General">
                  <c:v>R3年4月</c:v>
                </c:pt>
              </c:strCache>
            </c:strRef>
          </c:cat>
          <c:val>
            <c:numRef>
              <c:f>[1]Sheet1!$R$5:$R$25</c:f>
              <c:numCache>
                <c:formatCode>General</c:formatCode>
                <c:ptCount val="21"/>
                <c:pt idx="0">
                  <c:v>11.9</c:v>
                </c:pt>
                <c:pt idx="1">
                  <c:v>12.4</c:v>
                </c:pt>
                <c:pt idx="2">
                  <c:v>10.9</c:v>
                </c:pt>
                <c:pt idx="3">
                  <c:v>6.5</c:v>
                </c:pt>
                <c:pt idx="4">
                  <c:v>3.8</c:v>
                </c:pt>
                <c:pt idx="5">
                  <c:v>4.6</c:v>
                </c:pt>
                <c:pt idx="6">
                  <c:v>5.8</c:v>
                </c:pt>
                <c:pt idx="7">
                  <c:v>6.8</c:v>
                </c:pt>
                <c:pt idx="8">
                  <c:v>10.3</c:v>
                </c:pt>
                <c:pt idx="9">
                  <c:v>13</c:v>
                </c:pt>
                <c:pt idx="10">
                  <c:v>15.3</c:v>
                </c:pt>
                <c:pt idx="11">
                  <c:v>16.9259040493535</c:v>
                </c:pt>
                <c:pt idx="12">
                  <c:v>17.7546819674929</c:v>
                </c:pt>
                <c:pt idx="13">
                  <c:v>18.1771755956656</c:v>
                </c:pt>
                <c:pt idx="14">
                  <c:v>17.5491614424262</c:v>
                </c:pt>
                <c:pt idx="15">
                  <c:v>16.4852616283781</c:v>
                </c:pt>
                <c:pt idx="16">
                  <c:v>15.9635418086272</c:v>
                </c:pt>
                <c:pt idx="17">
                  <c:v>16.2</c:v>
                </c:pt>
                <c:pt idx="18">
                  <c:v>16.1</c:v>
                </c:pt>
                <c:pt idx="19">
                  <c:v>16.1</c:v>
                </c:pt>
                <c:pt idx="20">
                  <c:v>15.7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"/>
        <c:axId val="2"/>
      </c:barChart>
      <c:catAx>
        <c:axId val="1"/>
        <c:scaling>
          <c:orientation val="maxMin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-60000000" spcFirstLastPara="0" vertOverflow="ellipsis" horzOverflow="overflow" vert="horz" wrap="square" anchor="ctr" anchorCtr="1"/>
          <a:lstStyle/>
          <a:p>
            <a:pPr algn="ctr">
              <a:defRPr lang="ja-JP" alt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one"/>
        <c:txPr>
          <a:bodyPr rot="-60000000" spcFirstLastPara="0" vertOverflow="ellipsis" horzOverflow="overflow" vert="horz" wrap="square" anchor="ctr" anchorCtr="1"/>
          <a:lstStyle/>
          <a:p>
            <a:pPr algn="ctr">
              <a:defRPr lang="ja-JP" alt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"/>
        <c:crosses val="autoZero"/>
        <c:crossBetween val="between"/>
      </c:valAx>
    </c:plotArea>
    <c:legend>
      <c:legendPos val="t"/>
      <c:layout/>
      <c:overlay val="0"/>
      <c:txPr>
        <a:bodyPr rot="0" spcFirstLastPara="0" vertOverflow="ellipsis" horzOverflow="overflow" vert="horz" wrap="square" anchor="ctr" anchorCtr="1"/>
        <a:lstStyle/>
        <a:p>
          <a:pPr algn="ctr">
            <a:defRPr lang="ja-JP" altLang="en-US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ln w="6350" cap="flat" cmpd="sng" algn="ctr">
      <a:noFill/>
      <a:prstDash val="solid"/>
      <a:round/>
    </a:ln>
  </c:spPr>
  <c:txPr>
    <a:bodyPr horzOverflow="overflow" anchor="ctr" anchorCtr="1"/>
    <a:lstStyle/>
    <a:p>
      <a:pPr algn="ctr">
        <a:defRPr lang="ja-JP" altLang="en-US" sz="1000">
          <a:solidFill>
            <a:schemeClr val="tx1"/>
          </a:solidFill>
        </a:defRPr>
      </a:pPr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38735</xdr:colOff>
      <xdr:row>0</xdr:row>
      <xdr:rowOff>40005</xdr:rowOff>
    </xdr:from>
    <xdr:to>
      <xdr:col>7</xdr:col>
      <xdr:colOff>377825</xdr:colOff>
      <xdr:row>1</xdr:row>
      <xdr:rowOff>101600</xdr:rowOff>
    </xdr:to>
    <xdr:sp>
      <xdr:nvSpPr>
        <xdr:cNvPr id="4" name="図形 3"/>
        <xdr:cNvSpPr/>
      </xdr:nvSpPr>
      <xdr:spPr>
        <a:xfrm>
          <a:off x="38735" y="40005"/>
          <a:ext cx="5215890" cy="299720"/>
        </a:xfrm>
        <a:prstGeom prst="roundRect">
          <a:avLst>
            <a:gd name="adj" fmla="val 50000"/>
          </a:avLst>
        </a:prstGeom>
        <a:noFill/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anchor="ctr"/>
        <a:lstStyle/>
        <a:p>
          <a:r>
            <a:rPr kumimoji="1" lang="ja-JP" altLang="en-US" b="1">
              <a:solidFill>
                <a:schemeClr val="tx1"/>
              </a:solidFill>
              <a:latin typeface="ＭＳ ゴシック" panose="020B0609070205080204" pitchFamily="1" charset="-128"/>
              <a:ea typeface="ＭＳ ゴシック" panose="020B0609070205080204" pitchFamily="1" charset="-128"/>
            </a:rPr>
            <a:t>世帯類型別被保護世帯構成比の推移：高知県(高知市含む）</a:t>
          </a:r>
          <a:endParaRPr kumimoji="1" lang="ja-JP" altLang="en-US" b="1">
            <a:solidFill>
              <a:schemeClr val="tx1"/>
            </a:solidFill>
            <a:latin typeface="ＭＳ ゴシック" panose="020B0609070205080204" pitchFamily="1" charset="-128"/>
            <a:ea typeface="ＭＳ ゴシック" panose="020B0609070205080204" pitchFamily="1" charset="-128"/>
          </a:endParaRPr>
        </a:p>
      </xdr:txBody>
    </xdr:sp>
    <xdr:clientData/>
  </xdr:twoCellAnchor>
  <xdr:twoCellAnchor>
    <xdr:from>
      <xdr:col>0</xdr:col>
      <xdr:colOff>0</xdr:colOff>
      <xdr:row>2</xdr:row>
      <xdr:rowOff>47625</xdr:rowOff>
    </xdr:from>
    <xdr:to>
      <xdr:col>8</xdr:col>
      <xdr:colOff>494665</xdr:colOff>
      <xdr:row>41</xdr:row>
      <xdr:rowOff>59055</xdr:rowOff>
    </xdr:to>
    <xdr:graphicFrame>
      <xdr:nvGraphicFramePr>
        <xdr:cNvPr id="7" name="グラフ 6"/>
        <xdr:cNvGraphicFramePr/>
      </xdr:nvGraphicFramePr>
      <xdr:xfrm>
        <a:off x="0" y="523875"/>
        <a:ext cx="6057265" cy="929830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</cdr:y>
    </cdr:from>
    <cdr:ext cx="6057265" cy="9107689"/>
    <cdr:pic xmlns:a="http://schemas.openxmlformats.org/drawingml/2006/main">
      <cdr:nvPicPr>
        <cdr:cNvPr id="2" name="図形 1"/>
        <cdr:cNvPicPr/>
      </cdr:nvPicPr>
      <cdr:blipFill>
        <a:blip xmlns:r="http://schemas.openxmlformats.org/officeDocument/2006/relationships" r:embed="rId1"/>
        <a:stretch>
          <a:fillRect/>
        </a:stretch>
      </cdr:blipFill>
      <cdr:spPr>
        <a:xfrm>
          <a:off x="0" y="0"/>
          <a:ext cx="6057265" cy="9107689"/>
        </a:xfrm>
        <a:prstGeom prst="rect">
          <a:avLst/>
        </a:prstGeom>
        <a:noFill/>
        <a:ln>
          <a:noFill/>
        </a:ln>
      </cdr:spPr>
    </cdr:pic>
  </cdr:abs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Owner\AppData\Local\Temp\Temp1_Attachments_2022_06_18.zip\&#39640;&#30693;&#30476;&#19990;&#24111;&#39006;&#22411;&#21029;&#19990;&#24111;&#27083;&#25104;&#27604;&#12398;&#25512;&#3122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060601\&#65318;&#29983;&#27963;&#20445;&#35703;\4000&#12539;&#34987;&#20445;&#35703;&#32773;&#35519;&#26619;\&#8251;&#34987;&#20445;&#35703;&#32773;&#35519;&#26619;&#65288;&#36895;&#22577;&#20316;&#25104;&#38306;&#20418;&#65289;\R3\&#36895;&#22577;&#20516;&#65288;&#23455;&#26045;&#27231;&#38306;&#12408;&#65289;\R4.3&#26376;&#20998;\R&#65299;&#24180;&#24230;R4&#24180;&#65299;&#26376;&#29983;&#27963;&#20445;&#35703;&#29366;&#27841;&#36895;&#22577;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O4" t="str">
            <v>高齢者世帯</v>
          </cell>
          <cell r="P4" t="str">
            <v>母子世帯</v>
          </cell>
          <cell r="Q4" t="str">
            <v>傷病・障害者世帯</v>
          </cell>
          <cell r="R4" t="str">
            <v>その他の世帯</v>
          </cell>
        </row>
        <row r="5">
          <cell r="N5" t="str">
            <v>55年度</v>
          </cell>
          <cell r="O5">
            <v>43.9</v>
          </cell>
          <cell r="P5">
            <v>6.3</v>
          </cell>
          <cell r="Q5">
            <v>37.8</v>
          </cell>
          <cell r="R5">
            <v>11.9</v>
          </cell>
        </row>
        <row r="6">
          <cell r="N6" t="str">
            <v>60年度</v>
          </cell>
          <cell r="O6">
            <v>36.2</v>
          </cell>
          <cell r="P6">
            <v>8.4</v>
          </cell>
          <cell r="Q6">
            <v>43</v>
          </cell>
          <cell r="R6">
            <v>12.4</v>
          </cell>
        </row>
        <row r="7">
          <cell r="N7" t="str">
            <v>元年度</v>
          </cell>
          <cell r="O7">
            <v>36.7</v>
          </cell>
          <cell r="P7">
            <v>8.8</v>
          </cell>
          <cell r="Q7">
            <v>43.6</v>
          </cell>
          <cell r="R7">
            <v>10.9</v>
          </cell>
        </row>
        <row r="8">
          <cell r="N8" t="str">
            <v>5年度</v>
          </cell>
          <cell r="O8">
            <v>46.6</v>
          </cell>
          <cell r="P8">
            <v>6.5</v>
          </cell>
          <cell r="Q8">
            <v>40.4</v>
          </cell>
          <cell r="R8">
            <v>6.5</v>
          </cell>
        </row>
        <row r="9">
          <cell r="N9" t="str">
            <v>10年度</v>
          </cell>
          <cell r="O9">
            <v>51.8</v>
          </cell>
          <cell r="P9">
            <v>6.5</v>
          </cell>
          <cell r="Q9">
            <v>37.9</v>
          </cell>
          <cell r="R9">
            <v>3.8</v>
          </cell>
        </row>
        <row r="10">
          <cell r="N10" t="str">
            <v>15年度</v>
          </cell>
          <cell r="O10">
            <v>51.4</v>
          </cell>
          <cell r="P10">
            <v>6.5</v>
          </cell>
          <cell r="Q10">
            <v>37.5</v>
          </cell>
          <cell r="R10">
            <v>4.6</v>
          </cell>
        </row>
        <row r="11">
          <cell r="N11" t="str">
            <v>18年度</v>
          </cell>
          <cell r="O11">
            <v>48.2</v>
          </cell>
          <cell r="P11">
            <v>6.5</v>
          </cell>
          <cell r="Q11">
            <v>39.5</v>
          </cell>
          <cell r="R11">
            <v>5.8</v>
          </cell>
        </row>
        <row r="12">
          <cell r="N12" t="str">
            <v>19年度</v>
          </cell>
          <cell r="O12">
            <v>48.9</v>
          </cell>
          <cell r="P12">
            <v>6.3</v>
          </cell>
          <cell r="Q12">
            <v>38</v>
          </cell>
          <cell r="R12">
            <v>6.8</v>
          </cell>
        </row>
        <row r="13">
          <cell r="N13" t="str">
            <v>20年度</v>
          </cell>
          <cell r="O13">
            <v>48.8</v>
          </cell>
          <cell r="P13">
            <v>6.1</v>
          </cell>
          <cell r="Q13">
            <v>34.8</v>
          </cell>
          <cell r="R13">
            <v>10.3</v>
          </cell>
        </row>
        <row r="14">
          <cell r="N14" t="str">
            <v>21年度</v>
          </cell>
          <cell r="O14">
            <v>47.8</v>
          </cell>
          <cell r="P14">
            <v>6.1</v>
          </cell>
          <cell r="Q14">
            <v>33.1</v>
          </cell>
          <cell r="R14">
            <v>13</v>
          </cell>
        </row>
        <row r="15">
          <cell r="N15" t="str">
            <v>22年度</v>
          </cell>
          <cell r="O15">
            <v>46.7</v>
          </cell>
          <cell r="P15">
            <v>6.1</v>
          </cell>
          <cell r="Q15">
            <v>31.9</v>
          </cell>
          <cell r="R15">
            <v>15.3</v>
          </cell>
        </row>
        <row r="16">
          <cell r="N16" t="str">
            <v>23年度</v>
          </cell>
          <cell r="O16">
            <v>46.2820765242502</v>
          </cell>
          <cell r="P16">
            <v>6.03793397650456</v>
          </cell>
          <cell r="Q16">
            <v>30.7540854498917</v>
          </cell>
          <cell r="R16">
            <v>16.9259040493535</v>
          </cell>
        </row>
        <row r="17">
          <cell r="N17" t="str">
            <v>24年度</v>
          </cell>
          <cell r="O17">
            <v>47.0404419606672</v>
          </cell>
          <cell r="P17">
            <v>6.06042830937247</v>
          </cell>
          <cell r="Q17">
            <v>29.1444477624675</v>
          </cell>
          <cell r="R17">
            <v>17.7546819674929</v>
          </cell>
        </row>
        <row r="18">
          <cell r="N18" t="str">
            <v>25年度</v>
          </cell>
          <cell r="O18">
            <v>48.7219589005389</v>
          </cell>
          <cell r="P18">
            <v>5.85957240814329</v>
          </cell>
          <cell r="Q18">
            <v>27.2412930956523</v>
          </cell>
          <cell r="R18">
            <v>18.1771755956656</v>
          </cell>
        </row>
        <row r="19">
          <cell r="N19" t="str">
            <v>26年度</v>
          </cell>
          <cell r="O19">
            <v>50.9001768204469</v>
          </cell>
          <cell r="P19">
            <v>5.66950651020736</v>
          </cell>
          <cell r="Q19">
            <v>25.8811552269196</v>
          </cell>
          <cell r="R19">
            <v>17.5491614424262</v>
          </cell>
        </row>
        <row r="20">
          <cell r="N20" t="str">
            <v>27年度</v>
          </cell>
          <cell r="O20">
            <v>53.2142452019943</v>
          </cell>
          <cell r="P20">
            <v>5.39947820168639</v>
          </cell>
          <cell r="Q20">
            <v>24.9010149679413</v>
          </cell>
          <cell r="R20">
            <v>16.4852616283781</v>
          </cell>
        </row>
        <row r="21">
          <cell r="N21" t="str">
            <v>28年度</v>
          </cell>
          <cell r="O21">
            <v>55.0890467338628</v>
          </cell>
          <cell r="P21">
            <v>5.04407363595231</v>
          </cell>
          <cell r="Q21">
            <v>23.9033378215577</v>
          </cell>
          <cell r="R21">
            <v>15.9635418086272</v>
          </cell>
        </row>
        <row r="22">
          <cell r="N22" t="str">
            <v>30年度</v>
          </cell>
          <cell r="O22">
            <v>57.7</v>
          </cell>
          <cell r="P22">
            <v>4.1</v>
          </cell>
          <cell r="Q22">
            <v>22</v>
          </cell>
          <cell r="R22">
            <v>16.2</v>
          </cell>
        </row>
        <row r="23">
          <cell r="N23" t="str">
            <v>R1年度</v>
          </cell>
          <cell r="O23">
            <v>58.7</v>
          </cell>
          <cell r="P23">
            <v>3.8</v>
          </cell>
          <cell r="Q23">
            <v>21.4</v>
          </cell>
          <cell r="R23">
            <v>16.1</v>
          </cell>
        </row>
        <row r="24">
          <cell r="N24" t="str">
            <v>R2年度</v>
          </cell>
          <cell r="O24">
            <v>60.3</v>
          </cell>
          <cell r="P24">
            <v>3.3</v>
          </cell>
          <cell r="Q24">
            <v>20.3</v>
          </cell>
          <cell r="R24">
            <v>16.1</v>
          </cell>
        </row>
        <row r="25">
          <cell r="N25" t="str">
            <v>R3年4月</v>
          </cell>
          <cell r="O25">
            <v>61.1</v>
          </cell>
          <cell r="P25">
            <v>3</v>
          </cell>
          <cell r="Q25">
            <v>20.2</v>
          </cell>
          <cell r="R25">
            <v>15.7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４月(1)"/>
      <sheetName val="４月(2)"/>
      <sheetName val="４月(3)"/>
      <sheetName val="５月(1)"/>
      <sheetName val="５月(2)"/>
      <sheetName val="５月(3)"/>
      <sheetName val="６月(1)"/>
      <sheetName val="６月(2)"/>
      <sheetName val="６月(3)"/>
      <sheetName val="７月(1)"/>
      <sheetName val="７月(2)"/>
      <sheetName val="７月(3)"/>
      <sheetName val="８月(1)"/>
      <sheetName val="８月(2)"/>
      <sheetName val="８月(3)"/>
      <sheetName val="９月(1)"/>
      <sheetName val="９月(2)"/>
      <sheetName val="９月(3)"/>
      <sheetName val="１０月(1)"/>
      <sheetName val="１０月(2)"/>
      <sheetName val="１０月(3)"/>
      <sheetName val="１１月(1)"/>
      <sheetName val="１１月(2)"/>
      <sheetName val="１１月(3)"/>
      <sheetName val="１２月(1)"/>
      <sheetName val="１２月(2)"/>
      <sheetName val="１２月(3)"/>
      <sheetName val="１月(1)"/>
      <sheetName val="１月(2)"/>
      <sheetName val="１月(3)"/>
      <sheetName val="２月(1)"/>
      <sheetName val="２月(2)"/>
      <sheetName val="２月(3)"/>
      <sheetName val="３月(1)"/>
      <sheetName val="３月(2)"/>
      <sheetName val="３月(3)"/>
      <sheetName val="合計(1)"/>
      <sheetName val="合計(2)"/>
      <sheetName val="合計(3)"/>
      <sheetName val="平均(1)"/>
      <sheetName val="平均(2)"/>
      <sheetName val="平均(3)"/>
      <sheetName val="検算(1)"/>
      <sheetName val="検算(2)"/>
      <sheetName val="検算(3)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9">
          <cell r="D9">
            <v>411</v>
          </cell>
        </row>
        <row r="10">
          <cell r="D10">
            <v>127</v>
          </cell>
        </row>
        <row r="11">
          <cell r="D11">
            <v>671</v>
          </cell>
        </row>
        <row r="12">
          <cell r="D12">
            <v>387</v>
          </cell>
        </row>
        <row r="13">
          <cell r="D13">
            <v>330</v>
          </cell>
        </row>
        <row r="15">
          <cell r="D15">
            <v>10724</v>
          </cell>
        </row>
        <row r="16">
          <cell r="D16">
            <v>625</v>
          </cell>
        </row>
        <row r="17">
          <cell r="D17">
            <v>306</v>
          </cell>
        </row>
        <row r="18">
          <cell r="D18">
            <v>931</v>
          </cell>
        </row>
        <row r="19">
          <cell r="D19">
            <v>376</v>
          </cell>
        </row>
        <row r="20">
          <cell r="D20">
            <v>573</v>
          </cell>
        </row>
        <row r="21">
          <cell r="D21">
            <v>333</v>
          </cell>
        </row>
        <row r="22">
          <cell r="D22">
            <v>198</v>
          </cell>
        </row>
        <row r="23">
          <cell r="D23">
            <v>681</v>
          </cell>
        </row>
        <row r="24">
          <cell r="D24">
            <v>418</v>
          </cell>
        </row>
        <row r="25">
          <cell r="D25">
            <v>340</v>
          </cell>
        </row>
      </sheetData>
      <sheetData sheetId="31"/>
      <sheetData sheetId="32"/>
      <sheetData sheetId="33">
        <row r="29">
          <cell r="AB29" t="str">
            <v>令和４年３月分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30"/>
  <sheetViews>
    <sheetView workbookViewId="0">
      <selection activeCell="A1" sqref="$A1:$XFD1048576"/>
    </sheetView>
  </sheetViews>
  <sheetFormatPr defaultColWidth="9" defaultRowHeight="18.75"/>
  <cols>
    <col min="1" max="1" width="9.375" style="28" customWidth="1"/>
    <col min="2" max="2" width="8.875" style="29" customWidth="1"/>
    <col min="3" max="3" width="7.625" style="29" customWidth="1"/>
    <col min="4" max="4" width="9.5" style="29" customWidth="1"/>
    <col min="5" max="6" width="6.875" style="29" customWidth="1"/>
    <col min="7" max="7" width="6.25" style="29" customWidth="1"/>
    <col min="8" max="10" width="6.875" style="29" customWidth="1"/>
    <col min="11" max="11" width="3.75" style="29" customWidth="1"/>
    <col min="12" max="13" width="5.75" style="29" customWidth="1"/>
    <col min="14" max="14" width="6.875" style="29" customWidth="1"/>
    <col min="15" max="15" width="5.625" style="29" customWidth="1"/>
    <col min="16" max="18" width="5.75" style="29" customWidth="1"/>
    <col min="19" max="19" width="6.875" style="29" customWidth="1"/>
    <col min="20" max="21" width="5.625" style="29" customWidth="1"/>
    <col min="22" max="22" width="6.875" style="29" customWidth="1"/>
    <col min="23" max="25" width="6.25" style="29" customWidth="1"/>
    <col min="26" max="26" width="5" style="29" customWidth="1"/>
    <col min="27" max="27" width="7.375" style="29" customWidth="1"/>
    <col min="28" max="28" width="6.375" style="29" customWidth="1"/>
    <col min="29" max="16384" width="9" style="29" customWidth="1"/>
  </cols>
  <sheetData>
    <row r="1" spans="1:28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</row>
    <row r="2" ht="19.5"/>
    <row r="3" ht="25.5" customHeight="1" spans="1:28">
      <c r="A3" s="80"/>
      <c r="B3" s="32" t="s">
        <v>1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 t="s">
        <v>2</v>
      </c>
      <c r="O3" s="32"/>
      <c r="P3" s="32"/>
      <c r="Q3" s="32"/>
      <c r="R3" s="32"/>
      <c r="S3" s="32"/>
      <c r="T3" s="32"/>
      <c r="U3" s="32"/>
      <c r="V3" s="32" t="s">
        <v>3</v>
      </c>
      <c r="W3" s="32"/>
      <c r="X3" s="32"/>
      <c r="Y3" s="32"/>
      <c r="Z3" s="32"/>
      <c r="AA3" s="108" t="s">
        <v>4</v>
      </c>
      <c r="AB3" s="109" t="s">
        <v>5</v>
      </c>
    </row>
    <row r="4" ht="27" customHeight="1" spans="1:28">
      <c r="A4" s="81"/>
      <c r="B4" s="82" t="s">
        <v>6</v>
      </c>
      <c r="C4" s="37" t="s">
        <v>7</v>
      </c>
      <c r="D4" s="35" t="s">
        <v>8</v>
      </c>
      <c r="E4" s="35"/>
      <c r="F4" s="35"/>
      <c r="G4" s="82" t="s">
        <v>9</v>
      </c>
      <c r="H4" s="82" t="s">
        <v>10</v>
      </c>
      <c r="I4" s="82" t="s">
        <v>11</v>
      </c>
      <c r="J4" s="82" t="s">
        <v>12</v>
      </c>
      <c r="K4" s="82" t="s">
        <v>13</v>
      </c>
      <c r="L4" s="82" t="s">
        <v>14</v>
      </c>
      <c r="M4" s="82" t="s">
        <v>15</v>
      </c>
      <c r="N4" s="82" t="s">
        <v>16</v>
      </c>
      <c r="O4" s="82" t="s">
        <v>17</v>
      </c>
      <c r="P4" s="35" t="s">
        <v>18</v>
      </c>
      <c r="Q4" s="35"/>
      <c r="R4" s="35"/>
      <c r="S4" s="35"/>
      <c r="T4" s="82" t="s">
        <v>19</v>
      </c>
      <c r="U4" s="82" t="s">
        <v>20</v>
      </c>
      <c r="V4" s="82" t="s">
        <v>16</v>
      </c>
      <c r="W4" s="82" t="s">
        <v>21</v>
      </c>
      <c r="X4" s="35" t="s">
        <v>22</v>
      </c>
      <c r="Y4" s="35"/>
      <c r="Z4" s="82" t="s">
        <v>23</v>
      </c>
      <c r="AA4" s="82"/>
      <c r="AB4" s="70"/>
    </row>
    <row r="5" ht="25.5" customHeight="1" spans="1:28">
      <c r="A5" s="81"/>
      <c r="B5" s="82"/>
      <c r="C5" s="83"/>
      <c r="D5" s="82" t="s">
        <v>24</v>
      </c>
      <c r="E5" s="35" t="s">
        <v>25</v>
      </c>
      <c r="F5" s="35"/>
      <c r="G5" s="82"/>
      <c r="H5" s="82"/>
      <c r="I5" s="82"/>
      <c r="J5" s="82"/>
      <c r="K5" s="82"/>
      <c r="L5" s="82"/>
      <c r="M5" s="82"/>
      <c r="N5" s="82"/>
      <c r="O5" s="82"/>
      <c r="P5" s="35" t="s">
        <v>26</v>
      </c>
      <c r="Q5" s="35"/>
      <c r="R5" s="35"/>
      <c r="S5" s="82" t="s">
        <v>27</v>
      </c>
      <c r="T5" s="82"/>
      <c r="U5" s="82"/>
      <c r="V5" s="82"/>
      <c r="W5" s="82"/>
      <c r="X5" s="82" t="s">
        <v>28</v>
      </c>
      <c r="Y5" s="82" t="s">
        <v>29</v>
      </c>
      <c r="Z5" s="82"/>
      <c r="AA5" s="82"/>
      <c r="AB5" s="70"/>
    </row>
    <row r="6" ht="27" customHeight="1" spans="1:28">
      <c r="A6" s="81"/>
      <c r="B6" s="82"/>
      <c r="C6" s="83"/>
      <c r="D6" s="82"/>
      <c r="E6" s="35" t="s">
        <v>30</v>
      </c>
      <c r="F6" s="35" t="s">
        <v>31</v>
      </c>
      <c r="G6" s="82"/>
      <c r="H6" s="82"/>
      <c r="I6" s="82"/>
      <c r="J6" s="82"/>
      <c r="K6" s="82"/>
      <c r="L6" s="82"/>
      <c r="M6" s="82"/>
      <c r="N6" s="82"/>
      <c r="O6" s="82"/>
      <c r="P6" s="82" t="s">
        <v>16</v>
      </c>
      <c r="Q6" s="82" t="s">
        <v>32</v>
      </c>
      <c r="R6" s="82" t="s">
        <v>33</v>
      </c>
      <c r="S6" s="82"/>
      <c r="T6" s="37"/>
      <c r="U6" s="37"/>
      <c r="V6" s="82"/>
      <c r="W6" s="82"/>
      <c r="X6" s="82"/>
      <c r="Y6" s="82"/>
      <c r="Z6" s="37"/>
      <c r="AA6" s="82"/>
      <c r="AB6" s="70"/>
    </row>
    <row r="7" spans="1:28">
      <c r="A7" s="81"/>
      <c r="B7" s="37"/>
      <c r="C7" s="83"/>
      <c r="D7" s="37"/>
      <c r="E7" s="36"/>
      <c r="F7" s="36"/>
      <c r="G7" s="37"/>
      <c r="H7" s="82"/>
      <c r="I7" s="82"/>
      <c r="J7" s="82"/>
      <c r="K7" s="82"/>
      <c r="L7" s="82"/>
      <c r="M7" s="82"/>
      <c r="N7" s="37"/>
      <c r="O7" s="37"/>
      <c r="P7" s="37"/>
      <c r="Q7" s="82"/>
      <c r="R7" s="82"/>
      <c r="S7" s="82"/>
      <c r="T7" s="106" t="s">
        <v>34</v>
      </c>
      <c r="U7" s="106" t="s">
        <v>35</v>
      </c>
      <c r="V7" s="37"/>
      <c r="W7" s="37"/>
      <c r="X7" s="82"/>
      <c r="Y7" s="82"/>
      <c r="Z7" s="106" t="s">
        <v>36</v>
      </c>
      <c r="AA7" s="82"/>
      <c r="AB7" s="70"/>
    </row>
    <row r="8" ht="24" spans="1:28">
      <c r="A8" s="81"/>
      <c r="B8" s="84" t="s">
        <v>37</v>
      </c>
      <c r="C8" s="84"/>
      <c r="D8" s="84" t="s">
        <v>38</v>
      </c>
      <c r="E8" s="84" t="s">
        <v>39</v>
      </c>
      <c r="F8" s="84" t="s">
        <v>39</v>
      </c>
      <c r="G8" s="84" t="s">
        <v>40</v>
      </c>
      <c r="H8" s="82"/>
      <c r="I8" s="82"/>
      <c r="J8" s="82"/>
      <c r="K8" s="82"/>
      <c r="L8" s="82"/>
      <c r="M8" s="82"/>
      <c r="N8" s="84" t="s">
        <v>41</v>
      </c>
      <c r="O8" s="84" t="s">
        <v>42</v>
      </c>
      <c r="P8" s="84" t="s">
        <v>43</v>
      </c>
      <c r="Q8" s="82"/>
      <c r="R8" s="82"/>
      <c r="S8" s="82"/>
      <c r="T8" s="84" t="s">
        <v>39</v>
      </c>
      <c r="U8" s="84" t="s">
        <v>39</v>
      </c>
      <c r="V8" s="84" t="s">
        <v>44</v>
      </c>
      <c r="W8" s="84" t="s">
        <v>45</v>
      </c>
      <c r="X8" s="82"/>
      <c r="Y8" s="82"/>
      <c r="Z8" s="84" t="s">
        <v>39</v>
      </c>
      <c r="AA8" s="82"/>
      <c r="AB8" s="70"/>
    </row>
    <row r="9" s="27" customFormat="1" ht="25.5" customHeight="1" spans="1:28">
      <c r="A9" s="43" t="s">
        <v>46</v>
      </c>
      <c r="B9" s="85">
        <v>15458</v>
      </c>
      <c r="C9" s="86">
        <v>332</v>
      </c>
      <c r="D9" s="86">
        <v>410</v>
      </c>
      <c r="E9" s="87">
        <f t="shared" ref="E9:E27" si="0">+D9/AA9*100</f>
        <v>99.7566909975669</v>
      </c>
      <c r="F9" s="87">
        <f t="shared" ref="F9:F27" si="1">+D9/AB9*100</f>
        <v>97.6190476190476</v>
      </c>
      <c r="G9" s="87">
        <f t="shared" ref="G9:G27" si="2">+D9/B9*1000</f>
        <v>26.523482986156</v>
      </c>
      <c r="H9" s="86">
        <v>354</v>
      </c>
      <c r="I9" s="86">
        <v>232</v>
      </c>
      <c r="J9" s="86">
        <v>6</v>
      </c>
      <c r="K9" s="86">
        <v>0</v>
      </c>
      <c r="L9" s="88">
        <v>8</v>
      </c>
      <c r="M9" s="88">
        <v>1</v>
      </c>
      <c r="N9" s="101">
        <f>+P9+S9</f>
        <v>370</v>
      </c>
      <c r="O9" s="89">
        <f t="shared" ref="O9:O27" si="3">+N9/B9*1000</f>
        <v>23.9358261094579</v>
      </c>
      <c r="P9" s="85">
        <f t="shared" ref="P9:P25" si="4">Q9+R9</f>
        <v>26</v>
      </c>
      <c r="Q9" s="85">
        <v>10</v>
      </c>
      <c r="R9" s="85">
        <v>16</v>
      </c>
      <c r="S9" s="85">
        <v>344</v>
      </c>
      <c r="T9" s="89">
        <f t="shared" ref="T9:T27" si="5">+N9/D9*100</f>
        <v>90.2439024390244</v>
      </c>
      <c r="U9" s="89">
        <f t="shared" ref="U9:U27" si="6">+P9/N9*100</f>
        <v>7.02702702702703</v>
      </c>
      <c r="V9" s="85">
        <f>+X9+Y9</f>
        <v>91</v>
      </c>
      <c r="W9" s="89">
        <f t="shared" ref="W9:W27" si="7">+V9/B9*1000</f>
        <v>5.88691939448829</v>
      </c>
      <c r="X9" s="88">
        <v>17</v>
      </c>
      <c r="Y9" s="88">
        <v>74</v>
      </c>
      <c r="Z9" s="89">
        <f t="shared" ref="Z9:Z27" si="8">+V9/D9*100</f>
        <v>22.1951219512195</v>
      </c>
      <c r="AA9" s="85">
        <f>'[2]２月(1)'!D9</f>
        <v>411</v>
      </c>
      <c r="AB9" s="86">
        <v>420</v>
      </c>
    </row>
    <row r="10" s="27" customFormat="1" ht="25.5" customHeight="1" spans="1:28">
      <c r="A10" s="43" t="s">
        <v>47</v>
      </c>
      <c r="B10" s="85">
        <v>10402</v>
      </c>
      <c r="C10" s="86">
        <v>115</v>
      </c>
      <c r="D10" s="86">
        <v>134</v>
      </c>
      <c r="E10" s="87">
        <f t="shared" si="0"/>
        <v>105.511811023622</v>
      </c>
      <c r="F10" s="87">
        <f t="shared" si="1"/>
        <v>100</v>
      </c>
      <c r="G10" s="87">
        <f t="shared" si="2"/>
        <v>12.8821380503749</v>
      </c>
      <c r="H10" s="86">
        <v>107</v>
      </c>
      <c r="I10" s="86">
        <v>74</v>
      </c>
      <c r="J10" s="86">
        <v>6</v>
      </c>
      <c r="K10" s="86">
        <v>0</v>
      </c>
      <c r="L10" s="88">
        <v>0</v>
      </c>
      <c r="M10" s="88">
        <v>0</v>
      </c>
      <c r="N10" s="101">
        <f>+P10+S10</f>
        <v>116</v>
      </c>
      <c r="O10" s="89">
        <f t="shared" si="3"/>
        <v>11.151701595847</v>
      </c>
      <c r="P10" s="85">
        <f t="shared" si="4"/>
        <v>22</v>
      </c>
      <c r="Q10" s="85">
        <v>9</v>
      </c>
      <c r="R10" s="85">
        <v>13</v>
      </c>
      <c r="S10" s="85">
        <v>94</v>
      </c>
      <c r="T10" s="89">
        <f t="shared" si="5"/>
        <v>86.5671641791045</v>
      </c>
      <c r="U10" s="89">
        <f t="shared" si="6"/>
        <v>18.9655172413793</v>
      </c>
      <c r="V10" s="85">
        <f>+X10+Y10</f>
        <v>28</v>
      </c>
      <c r="W10" s="89">
        <f t="shared" si="7"/>
        <v>2.69179004037685</v>
      </c>
      <c r="X10" s="88">
        <v>9</v>
      </c>
      <c r="Y10" s="88">
        <v>19</v>
      </c>
      <c r="Z10" s="89">
        <f t="shared" si="8"/>
        <v>20.8955223880597</v>
      </c>
      <c r="AA10" s="85">
        <f>'[2]２月(1)'!D10</f>
        <v>127</v>
      </c>
      <c r="AB10" s="86">
        <v>134</v>
      </c>
    </row>
    <row r="11" s="27" customFormat="1" ht="25.5" customHeight="1" spans="1:28">
      <c r="A11" s="43" t="s">
        <v>48</v>
      </c>
      <c r="B11" s="85">
        <v>47223</v>
      </c>
      <c r="C11" s="86">
        <v>573</v>
      </c>
      <c r="D11" s="86">
        <v>671</v>
      </c>
      <c r="E11" s="87">
        <f t="shared" si="0"/>
        <v>100</v>
      </c>
      <c r="F11" s="87">
        <f t="shared" si="1"/>
        <v>97.5290697674419</v>
      </c>
      <c r="G11" s="87">
        <f t="shared" si="2"/>
        <v>14.2091777311903</v>
      </c>
      <c r="H11" s="86">
        <v>547</v>
      </c>
      <c r="I11" s="86">
        <v>391</v>
      </c>
      <c r="J11" s="86">
        <v>21</v>
      </c>
      <c r="K11" s="86">
        <v>0</v>
      </c>
      <c r="L11" s="88">
        <v>14</v>
      </c>
      <c r="M11" s="88">
        <v>5</v>
      </c>
      <c r="N11" s="101">
        <f>+P11+S11</f>
        <v>586</v>
      </c>
      <c r="O11" s="89">
        <f t="shared" si="3"/>
        <v>12.4092073777608</v>
      </c>
      <c r="P11" s="85">
        <f t="shared" si="4"/>
        <v>72</v>
      </c>
      <c r="Q11" s="85">
        <v>34</v>
      </c>
      <c r="R11" s="85">
        <v>38</v>
      </c>
      <c r="S11" s="85">
        <v>514</v>
      </c>
      <c r="T11" s="89">
        <f t="shared" si="5"/>
        <v>87.3323397913562</v>
      </c>
      <c r="U11" s="89">
        <f t="shared" si="6"/>
        <v>12.2866894197952</v>
      </c>
      <c r="V11" s="85">
        <f>+X11+Y11</f>
        <v>122</v>
      </c>
      <c r="W11" s="89">
        <f t="shared" si="7"/>
        <v>2.58348686021642</v>
      </c>
      <c r="X11" s="88">
        <v>26</v>
      </c>
      <c r="Y11" s="88">
        <v>96</v>
      </c>
      <c r="Z11" s="89">
        <f t="shared" si="8"/>
        <v>18.1818181818182</v>
      </c>
      <c r="AA11" s="85">
        <f>'[2]２月(1)'!D11</f>
        <v>671</v>
      </c>
      <c r="AB11" s="86">
        <v>688</v>
      </c>
    </row>
    <row r="12" s="27" customFormat="1" ht="25.5" customHeight="1" spans="1:28">
      <c r="A12" s="43" t="s">
        <v>49</v>
      </c>
      <c r="B12" s="85">
        <v>29837</v>
      </c>
      <c r="C12" s="88">
        <v>336</v>
      </c>
      <c r="D12" s="86">
        <v>386</v>
      </c>
      <c r="E12" s="87">
        <f t="shared" si="0"/>
        <v>99.7416020671835</v>
      </c>
      <c r="F12" s="87">
        <f t="shared" si="1"/>
        <v>96.5</v>
      </c>
      <c r="G12" s="87">
        <f t="shared" si="2"/>
        <v>12.9369574689144</v>
      </c>
      <c r="H12" s="88">
        <v>309</v>
      </c>
      <c r="I12" s="88">
        <v>154</v>
      </c>
      <c r="J12" s="88">
        <v>7</v>
      </c>
      <c r="K12" s="88">
        <v>0</v>
      </c>
      <c r="L12" s="88">
        <v>3</v>
      </c>
      <c r="M12" s="88">
        <v>0</v>
      </c>
      <c r="N12" s="85">
        <f>+P12+S12</f>
        <v>336</v>
      </c>
      <c r="O12" s="89">
        <f t="shared" si="3"/>
        <v>11.2611857760499</v>
      </c>
      <c r="P12" s="85">
        <f t="shared" si="4"/>
        <v>35</v>
      </c>
      <c r="Q12" s="85">
        <v>14</v>
      </c>
      <c r="R12" s="85">
        <v>21</v>
      </c>
      <c r="S12" s="85">
        <v>301</v>
      </c>
      <c r="T12" s="89">
        <f t="shared" si="5"/>
        <v>87.0466321243523</v>
      </c>
      <c r="U12" s="89">
        <f t="shared" si="6"/>
        <v>10.4166666666667</v>
      </c>
      <c r="V12" s="85">
        <f>+X12+Y12</f>
        <v>92</v>
      </c>
      <c r="W12" s="89">
        <f t="shared" si="7"/>
        <v>3.0834199148708</v>
      </c>
      <c r="X12" s="88">
        <v>32</v>
      </c>
      <c r="Y12" s="88">
        <v>60</v>
      </c>
      <c r="Z12" s="89">
        <f t="shared" si="8"/>
        <v>23.8341968911917</v>
      </c>
      <c r="AA12" s="85">
        <f>'[2]２月(1)'!D12</f>
        <v>387</v>
      </c>
      <c r="AB12" s="86">
        <v>400</v>
      </c>
    </row>
    <row r="13" s="27" customFormat="1" ht="25.5" customHeight="1" spans="1:28">
      <c r="A13" s="43" t="s">
        <v>50</v>
      </c>
      <c r="B13" s="85">
        <v>15725</v>
      </c>
      <c r="C13" s="88">
        <v>268</v>
      </c>
      <c r="D13" s="88">
        <v>329</v>
      </c>
      <c r="E13" s="89">
        <f t="shared" si="0"/>
        <v>99.6969696969697</v>
      </c>
      <c r="F13" s="89">
        <f t="shared" si="1"/>
        <v>102.492211838006</v>
      </c>
      <c r="G13" s="89">
        <f t="shared" si="2"/>
        <v>20.9220985691574</v>
      </c>
      <c r="H13" s="88">
        <v>269</v>
      </c>
      <c r="I13" s="88">
        <v>135</v>
      </c>
      <c r="J13" s="88">
        <v>8</v>
      </c>
      <c r="K13" s="88">
        <v>0</v>
      </c>
      <c r="L13" s="88">
        <v>5</v>
      </c>
      <c r="M13" s="88">
        <v>2</v>
      </c>
      <c r="N13" s="85">
        <f>+P13+S13</f>
        <v>293</v>
      </c>
      <c r="O13" s="89">
        <f t="shared" si="3"/>
        <v>18.6327503974563</v>
      </c>
      <c r="P13" s="85">
        <f t="shared" si="4"/>
        <v>28</v>
      </c>
      <c r="Q13" s="85">
        <v>0</v>
      </c>
      <c r="R13" s="85">
        <v>28</v>
      </c>
      <c r="S13" s="85">
        <v>265</v>
      </c>
      <c r="T13" s="89">
        <f t="shared" si="5"/>
        <v>89.0577507598784</v>
      </c>
      <c r="U13" s="89">
        <f t="shared" si="6"/>
        <v>9.55631399317406</v>
      </c>
      <c r="V13" s="85">
        <f>+X13+Y13</f>
        <v>95</v>
      </c>
      <c r="W13" s="89">
        <f t="shared" si="7"/>
        <v>6.04133545310016</v>
      </c>
      <c r="X13" s="88">
        <v>31</v>
      </c>
      <c r="Y13" s="88">
        <v>64</v>
      </c>
      <c r="Z13" s="89">
        <f t="shared" si="8"/>
        <v>28.8753799392097</v>
      </c>
      <c r="AA13" s="85">
        <f>'[2]２月(1)'!D13</f>
        <v>330</v>
      </c>
      <c r="AB13" s="88">
        <v>321</v>
      </c>
    </row>
    <row r="14" s="27" customFormat="1" ht="25.5" customHeight="1" spans="1:28">
      <c r="A14" s="46" t="s">
        <v>51</v>
      </c>
      <c r="B14" s="90">
        <f>SUM(B9:B13)</f>
        <v>118645</v>
      </c>
      <c r="C14" s="90">
        <f>SUM(C9:C13)</f>
        <v>1624</v>
      </c>
      <c r="D14" s="90">
        <f>SUM(D9:D13)</f>
        <v>1930</v>
      </c>
      <c r="E14" s="91">
        <f t="shared" si="0"/>
        <v>100.207684319834</v>
      </c>
      <c r="F14" s="91">
        <f t="shared" si="1"/>
        <v>98.318899643403</v>
      </c>
      <c r="G14" s="91">
        <f t="shared" si="2"/>
        <v>16.2670150448818</v>
      </c>
      <c r="H14" s="92">
        <f t="shared" ref="H14:N14" si="9">SUM(H9:H13)</f>
        <v>1586</v>
      </c>
      <c r="I14" s="92">
        <f t="shared" si="9"/>
        <v>986</v>
      </c>
      <c r="J14" s="102">
        <f t="shared" si="9"/>
        <v>48</v>
      </c>
      <c r="K14" s="102">
        <f t="shared" si="9"/>
        <v>0</v>
      </c>
      <c r="L14" s="102">
        <f t="shared" si="9"/>
        <v>30</v>
      </c>
      <c r="M14" s="102">
        <f t="shared" si="9"/>
        <v>8</v>
      </c>
      <c r="N14" s="102">
        <f t="shared" si="9"/>
        <v>1701</v>
      </c>
      <c r="O14" s="91">
        <f t="shared" si="3"/>
        <v>14.3368873530279</v>
      </c>
      <c r="P14" s="92">
        <f t="shared" si="4"/>
        <v>183</v>
      </c>
      <c r="Q14" s="92">
        <f>SUM(Q9:Q13)</f>
        <v>67</v>
      </c>
      <c r="R14" s="92">
        <f>SUM(R9:R13)</f>
        <v>116</v>
      </c>
      <c r="S14" s="92">
        <f>SUM(S9:S13)</f>
        <v>1518</v>
      </c>
      <c r="T14" s="91">
        <f t="shared" si="5"/>
        <v>88.1347150259067</v>
      </c>
      <c r="U14" s="91">
        <f t="shared" si="6"/>
        <v>10.7583774250441</v>
      </c>
      <c r="V14" s="92">
        <f>SUM(V9:V13)</f>
        <v>428</v>
      </c>
      <c r="W14" s="91">
        <f t="shared" si="7"/>
        <v>3.60740022756964</v>
      </c>
      <c r="X14" s="107">
        <f>SUM(X9:X13)</f>
        <v>115</v>
      </c>
      <c r="Y14" s="107">
        <f>SUM(Y9:Y13)</f>
        <v>313</v>
      </c>
      <c r="Z14" s="110">
        <f t="shared" si="8"/>
        <v>22.1761658031088</v>
      </c>
      <c r="AA14" s="111">
        <f>SUM(AA9:AA13)</f>
        <v>1926</v>
      </c>
      <c r="AB14" s="90">
        <f>SUM(AB9:AB13)</f>
        <v>1963</v>
      </c>
    </row>
    <row r="15" s="27" customFormat="1" ht="25.5" customHeight="1" spans="1:28">
      <c r="A15" s="49" t="s">
        <v>52</v>
      </c>
      <c r="B15" s="93">
        <v>324860</v>
      </c>
      <c r="C15" s="94">
        <v>8600</v>
      </c>
      <c r="D15" s="94">
        <v>10697</v>
      </c>
      <c r="E15" s="95">
        <f t="shared" si="0"/>
        <v>99.7482282730325</v>
      </c>
      <c r="F15" s="95">
        <f t="shared" si="1"/>
        <v>96.7528943560058</v>
      </c>
      <c r="G15" s="95">
        <f t="shared" si="2"/>
        <v>32.928030536231</v>
      </c>
      <c r="H15" s="96">
        <v>9332</v>
      </c>
      <c r="I15" s="96">
        <v>9230</v>
      </c>
      <c r="J15" s="103">
        <v>524</v>
      </c>
      <c r="K15" s="103">
        <v>1</v>
      </c>
      <c r="L15" s="103">
        <v>245</v>
      </c>
      <c r="M15" s="103">
        <v>23</v>
      </c>
      <c r="N15" s="104">
        <f t="shared" ref="N15:N25" si="10">+P15+S15</f>
        <v>9221</v>
      </c>
      <c r="O15" s="95">
        <f t="shared" si="3"/>
        <v>28.3845348765622</v>
      </c>
      <c r="P15" s="105">
        <f t="shared" si="4"/>
        <v>522</v>
      </c>
      <c r="Q15" s="105">
        <v>216</v>
      </c>
      <c r="R15" s="105">
        <v>306</v>
      </c>
      <c r="S15" s="105">
        <v>8699</v>
      </c>
      <c r="T15" s="95">
        <f t="shared" si="5"/>
        <v>86.2017388052725</v>
      </c>
      <c r="U15" s="95">
        <f t="shared" si="6"/>
        <v>5.66099121570329</v>
      </c>
      <c r="V15" s="105">
        <f t="shared" ref="V15:V25" si="11">+X15+Y15</f>
        <v>1931</v>
      </c>
      <c r="W15" s="95">
        <f t="shared" si="7"/>
        <v>5.9440989964908</v>
      </c>
      <c r="X15" s="94">
        <v>110</v>
      </c>
      <c r="Y15" s="94">
        <v>1821</v>
      </c>
      <c r="Z15" s="112">
        <f t="shared" si="8"/>
        <v>18.0517902215574</v>
      </c>
      <c r="AA15" s="113">
        <f>'[2]２月(1)'!D15</f>
        <v>10724</v>
      </c>
      <c r="AB15" s="94">
        <v>11056</v>
      </c>
    </row>
    <row r="16" s="27" customFormat="1" ht="25.5" customHeight="1" spans="1:28">
      <c r="A16" s="43" t="s">
        <v>53</v>
      </c>
      <c r="B16" s="85">
        <v>11485</v>
      </c>
      <c r="C16" s="88">
        <v>495</v>
      </c>
      <c r="D16" s="88">
        <v>621</v>
      </c>
      <c r="E16" s="89">
        <f t="shared" si="0"/>
        <v>99.36</v>
      </c>
      <c r="F16" s="89">
        <f t="shared" si="1"/>
        <v>95.9814528593509</v>
      </c>
      <c r="G16" s="89">
        <f t="shared" si="2"/>
        <v>54.0705267740531</v>
      </c>
      <c r="H16" s="88">
        <v>552</v>
      </c>
      <c r="I16" s="88">
        <v>372</v>
      </c>
      <c r="J16" s="88">
        <v>19</v>
      </c>
      <c r="K16" s="88">
        <v>0</v>
      </c>
      <c r="L16" s="88">
        <v>9</v>
      </c>
      <c r="M16" s="88">
        <v>3</v>
      </c>
      <c r="N16" s="101">
        <f t="shared" si="10"/>
        <v>589</v>
      </c>
      <c r="O16" s="89">
        <f t="shared" si="3"/>
        <v>51.284283848498</v>
      </c>
      <c r="P16" s="85">
        <f t="shared" si="4"/>
        <v>55</v>
      </c>
      <c r="Q16" s="85">
        <v>24</v>
      </c>
      <c r="R16" s="101">
        <v>31</v>
      </c>
      <c r="S16" s="85">
        <v>534</v>
      </c>
      <c r="T16" s="89">
        <f t="shared" si="5"/>
        <v>94.8470209339775</v>
      </c>
      <c r="U16" s="89">
        <f t="shared" si="6"/>
        <v>9.33786078098472</v>
      </c>
      <c r="V16" s="85">
        <f t="shared" si="11"/>
        <v>161</v>
      </c>
      <c r="W16" s="89">
        <f t="shared" si="7"/>
        <v>14.018284719199</v>
      </c>
      <c r="X16" s="88">
        <v>18</v>
      </c>
      <c r="Y16" s="88">
        <v>143</v>
      </c>
      <c r="Z16" s="89">
        <f t="shared" si="8"/>
        <v>25.9259259259259</v>
      </c>
      <c r="AA16" s="101">
        <f>'[2]２月(1)'!D16</f>
        <v>625</v>
      </c>
      <c r="AB16" s="88">
        <v>647</v>
      </c>
    </row>
    <row r="17" s="27" customFormat="1" ht="25.5" customHeight="1" spans="1:28">
      <c r="A17" s="43" t="s">
        <v>54</v>
      </c>
      <c r="B17" s="85">
        <v>16008</v>
      </c>
      <c r="C17" s="88">
        <v>274</v>
      </c>
      <c r="D17" s="88">
        <v>309</v>
      </c>
      <c r="E17" s="89">
        <f t="shared" si="0"/>
        <v>100.980392156863</v>
      </c>
      <c r="F17" s="89">
        <f t="shared" si="1"/>
        <v>101.311475409836</v>
      </c>
      <c r="G17" s="89">
        <f t="shared" si="2"/>
        <v>19.3028485757121</v>
      </c>
      <c r="H17" s="88">
        <v>247</v>
      </c>
      <c r="I17" s="88">
        <v>173</v>
      </c>
      <c r="J17" s="88">
        <v>8</v>
      </c>
      <c r="K17" s="88">
        <v>0</v>
      </c>
      <c r="L17" s="88">
        <v>3</v>
      </c>
      <c r="M17" s="88">
        <v>2</v>
      </c>
      <c r="N17" s="101">
        <f t="shared" si="10"/>
        <v>271</v>
      </c>
      <c r="O17" s="89">
        <f t="shared" si="3"/>
        <v>16.9290354822589</v>
      </c>
      <c r="P17" s="85">
        <f t="shared" si="4"/>
        <v>27</v>
      </c>
      <c r="Q17" s="85">
        <v>12</v>
      </c>
      <c r="R17" s="85">
        <v>15</v>
      </c>
      <c r="S17" s="85">
        <v>244</v>
      </c>
      <c r="T17" s="89">
        <f t="shared" si="5"/>
        <v>87.7022653721683</v>
      </c>
      <c r="U17" s="89">
        <f t="shared" si="6"/>
        <v>9.96309963099631</v>
      </c>
      <c r="V17" s="85">
        <f t="shared" si="11"/>
        <v>98</v>
      </c>
      <c r="W17" s="89">
        <f t="shared" si="7"/>
        <v>6.12193903048476</v>
      </c>
      <c r="X17" s="88">
        <v>14</v>
      </c>
      <c r="Y17" s="88">
        <v>84</v>
      </c>
      <c r="Z17" s="89">
        <f t="shared" si="8"/>
        <v>31.7152103559871</v>
      </c>
      <c r="AA17" s="101">
        <f>'[2]２月(1)'!D17</f>
        <v>306</v>
      </c>
      <c r="AB17" s="88">
        <v>305</v>
      </c>
    </row>
    <row r="18" s="27" customFormat="1" ht="25.5" customHeight="1" spans="1:28">
      <c r="A18" s="43" t="s">
        <v>55</v>
      </c>
      <c r="B18" s="85">
        <v>46426</v>
      </c>
      <c r="C18" s="88">
        <v>738</v>
      </c>
      <c r="D18" s="88">
        <v>932</v>
      </c>
      <c r="E18" s="89">
        <f t="shared" si="0"/>
        <v>100.107411385607</v>
      </c>
      <c r="F18" s="89">
        <f t="shared" si="1"/>
        <v>94.5233265720081</v>
      </c>
      <c r="G18" s="89">
        <f t="shared" si="2"/>
        <v>20.0749579976737</v>
      </c>
      <c r="H18" s="88">
        <v>765</v>
      </c>
      <c r="I18" s="88">
        <v>667</v>
      </c>
      <c r="J18" s="88">
        <v>47</v>
      </c>
      <c r="K18" s="88">
        <v>0</v>
      </c>
      <c r="L18" s="88">
        <v>24</v>
      </c>
      <c r="M18" s="88">
        <v>5</v>
      </c>
      <c r="N18" s="101">
        <f t="shared" si="10"/>
        <v>785</v>
      </c>
      <c r="O18" s="89">
        <f t="shared" si="3"/>
        <v>16.9086287855943</v>
      </c>
      <c r="P18" s="85">
        <f t="shared" si="4"/>
        <v>74</v>
      </c>
      <c r="Q18" s="85">
        <v>21</v>
      </c>
      <c r="R18" s="85">
        <v>53</v>
      </c>
      <c r="S18" s="85">
        <v>711</v>
      </c>
      <c r="T18" s="89">
        <f t="shared" si="5"/>
        <v>84.2274678111588</v>
      </c>
      <c r="U18" s="89">
        <f t="shared" si="6"/>
        <v>9.42675159235669</v>
      </c>
      <c r="V18" s="85">
        <f t="shared" si="11"/>
        <v>187</v>
      </c>
      <c r="W18" s="89">
        <f t="shared" si="7"/>
        <v>4.02791539223711</v>
      </c>
      <c r="X18" s="88">
        <v>20</v>
      </c>
      <c r="Y18" s="88">
        <v>167</v>
      </c>
      <c r="Z18" s="89">
        <f t="shared" si="8"/>
        <v>20.0643776824034</v>
      </c>
      <c r="AA18" s="101">
        <f>'[2]２月(1)'!D18</f>
        <v>931</v>
      </c>
      <c r="AB18" s="88">
        <v>986</v>
      </c>
    </row>
    <row r="19" s="27" customFormat="1" ht="25.5" customHeight="1" spans="1:28">
      <c r="A19" s="43" t="s">
        <v>56</v>
      </c>
      <c r="B19" s="85">
        <v>25577</v>
      </c>
      <c r="C19" s="88">
        <v>306</v>
      </c>
      <c r="D19" s="86">
        <v>379</v>
      </c>
      <c r="E19" s="89">
        <f t="shared" si="0"/>
        <v>100.797872340426</v>
      </c>
      <c r="F19" s="89">
        <f t="shared" si="1"/>
        <v>100</v>
      </c>
      <c r="G19" s="89">
        <f t="shared" si="2"/>
        <v>14.8180005473668</v>
      </c>
      <c r="H19" s="88">
        <v>330</v>
      </c>
      <c r="I19" s="88">
        <v>219</v>
      </c>
      <c r="J19" s="88">
        <v>11</v>
      </c>
      <c r="K19" s="88">
        <v>0</v>
      </c>
      <c r="L19" s="88">
        <v>4</v>
      </c>
      <c r="M19" s="88">
        <v>4</v>
      </c>
      <c r="N19" s="101">
        <f t="shared" si="10"/>
        <v>336</v>
      </c>
      <c r="O19" s="89">
        <f t="shared" si="3"/>
        <v>13.1368025960824</v>
      </c>
      <c r="P19" s="85">
        <f t="shared" si="4"/>
        <v>27</v>
      </c>
      <c r="Q19" s="85">
        <v>6</v>
      </c>
      <c r="R19" s="85">
        <v>21</v>
      </c>
      <c r="S19" s="85">
        <v>309</v>
      </c>
      <c r="T19" s="89">
        <f t="shared" si="5"/>
        <v>88.6543535620053</v>
      </c>
      <c r="U19" s="89">
        <f t="shared" si="6"/>
        <v>8.03571428571429</v>
      </c>
      <c r="V19" s="85">
        <f t="shared" si="11"/>
        <v>80</v>
      </c>
      <c r="W19" s="89">
        <f t="shared" si="7"/>
        <v>3.12781014192439</v>
      </c>
      <c r="X19" s="88">
        <v>13</v>
      </c>
      <c r="Y19" s="88">
        <v>67</v>
      </c>
      <c r="Z19" s="89">
        <f t="shared" si="8"/>
        <v>21.1081794195251</v>
      </c>
      <c r="AA19" s="101">
        <f>'[2]２月(1)'!D19</f>
        <v>376</v>
      </c>
      <c r="AB19" s="86">
        <v>379</v>
      </c>
    </row>
    <row r="20" s="28" customFormat="1" ht="25.5" customHeight="1" spans="1:28">
      <c r="A20" s="43" t="s">
        <v>57</v>
      </c>
      <c r="B20" s="85">
        <v>20194</v>
      </c>
      <c r="C20" s="88">
        <v>464</v>
      </c>
      <c r="D20" s="88">
        <v>580</v>
      </c>
      <c r="E20" s="89">
        <f t="shared" si="0"/>
        <v>101.221640488656</v>
      </c>
      <c r="F20" s="89">
        <f t="shared" si="1"/>
        <v>99.3150684931507</v>
      </c>
      <c r="G20" s="89">
        <f t="shared" si="2"/>
        <v>28.7214023967515</v>
      </c>
      <c r="H20" s="88">
        <v>495</v>
      </c>
      <c r="I20" s="88">
        <v>423</v>
      </c>
      <c r="J20" s="88">
        <v>25</v>
      </c>
      <c r="K20" s="88">
        <v>0</v>
      </c>
      <c r="L20" s="88">
        <v>22</v>
      </c>
      <c r="M20" s="88">
        <v>2</v>
      </c>
      <c r="N20" s="101">
        <f t="shared" si="10"/>
        <v>497</v>
      </c>
      <c r="O20" s="89">
        <f t="shared" si="3"/>
        <v>24.6112706744578</v>
      </c>
      <c r="P20" s="85">
        <f t="shared" si="4"/>
        <v>37</v>
      </c>
      <c r="Q20" s="85">
        <v>11</v>
      </c>
      <c r="R20" s="85">
        <v>26</v>
      </c>
      <c r="S20" s="85">
        <v>460</v>
      </c>
      <c r="T20" s="89">
        <f t="shared" si="5"/>
        <v>85.6896551724138</v>
      </c>
      <c r="U20" s="89">
        <f t="shared" si="6"/>
        <v>7.44466800804829</v>
      </c>
      <c r="V20" s="85">
        <f t="shared" si="11"/>
        <v>133</v>
      </c>
      <c r="W20" s="89">
        <f t="shared" si="7"/>
        <v>6.58611468753095</v>
      </c>
      <c r="X20" s="88">
        <v>16</v>
      </c>
      <c r="Y20" s="88">
        <v>117</v>
      </c>
      <c r="Z20" s="89">
        <f t="shared" si="8"/>
        <v>22.9310344827586</v>
      </c>
      <c r="AA20" s="101">
        <f>'[2]２月(1)'!D20</f>
        <v>573</v>
      </c>
      <c r="AB20" s="88">
        <v>584</v>
      </c>
    </row>
    <row r="21" s="27" customFormat="1" ht="25.5" customHeight="1" spans="1:28">
      <c r="A21" s="43" t="s">
        <v>58</v>
      </c>
      <c r="B21" s="85">
        <v>18983</v>
      </c>
      <c r="C21" s="88">
        <v>279</v>
      </c>
      <c r="D21" s="88">
        <v>334</v>
      </c>
      <c r="E21" s="89">
        <f t="shared" si="0"/>
        <v>100.3003003003</v>
      </c>
      <c r="F21" s="89">
        <f t="shared" si="1"/>
        <v>95.9770114942529</v>
      </c>
      <c r="G21" s="89">
        <f t="shared" si="2"/>
        <v>17.5946899857767</v>
      </c>
      <c r="H21" s="88">
        <v>295</v>
      </c>
      <c r="I21" s="88">
        <v>216</v>
      </c>
      <c r="J21" s="88">
        <v>4</v>
      </c>
      <c r="K21" s="88">
        <v>0</v>
      </c>
      <c r="L21" s="88">
        <v>3</v>
      </c>
      <c r="M21" s="88">
        <v>0</v>
      </c>
      <c r="N21" s="101">
        <f t="shared" si="10"/>
        <v>288</v>
      </c>
      <c r="O21" s="89">
        <f t="shared" si="3"/>
        <v>15.1714692092925</v>
      </c>
      <c r="P21" s="85">
        <f t="shared" si="4"/>
        <v>53</v>
      </c>
      <c r="Q21" s="85">
        <v>16</v>
      </c>
      <c r="R21" s="85">
        <v>37</v>
      </c>
      <c r="S21" s="85">
        <v>235</v>
      </c>
      <c r="T21" s="89">
        <f t="shared" si="5"/>
        <v>86.2275449101796</v>
      </c>
      <c r="U21" s="89">
        <f t="shared" si="6"/>
        <v>18.4027777777778</v>
      </c>
      <c r="V21" s="85">
        <f t="shared" si="11"/>
        <v>76</v>
      </c>
      <c r="W21" s="89">
        <f t="shared" si="7"/>
        <v>4.00358215245219</v>
      </c>
      <c r="X21" s="86">
        <v>15</v>
      </c>
      <c r="Y21" s="88">
        <v>61</v>
      </c>
      <c r="Z21" s="89">
        <f t="shared" si="8"/>
        <v>22.7544910179641</v>
      </c>
      <c r="AA21" s="101">
        <f>'[2]２月(1)'!D21</f>
        <v>333</v>
      </c>
      <c r="AB21" s="88">
        <v>348</v>
      </c>
    </row>
    <row r="22" s="27" customFormat="1" ht="25.5" customHeight="1" spans="1:28">
      <c r="A22" s="43" t="s">
        <v>59</v>
      </c>
      <c r="B22" s="85">
        <v>11814</v>
      </c>
      <c r="C22" s="88">
        <v>172</v>
      </c>
      <c r="D22" s="88">
        <v>196</v>
      </c>
      <c r="E22" s="89">
        <f t="shared" si="0"/>
        <v>98.989898989899</v>
      </c>
      <c r="F22" s="89">
        <f t="shared" si="1"/>
        <v>97.029702970297</v>
      </c>
      <c r="G22" s="89">
        <f t="shared" si="2"/>
        <v>16.5904858642289</v>
      </c>
      <c r="H22" s="88">
        <v>170</v>
      </c>
      <c r="I22" s="88">
        <v>102</v>
      </c>
      <c r="J22" s="88">
        <v>2</v>
      </c>
      <c r="K22" s="88">
        <v>0</v>
      </c>
      <c r="L22" s="88">
        <v>1</v>
      </c>
      <c r="M22" s="88">
        <v>0</v>
      </c>
      <c r="N22" s="101">
        <f t="shared" si="10"/>
        <v>166</v>
      </c>
      <c r="O22" s="89">
        <f t="shared" si="3"/>
        <v>14.0511257829694</v>
      </c>
      <c r="P22" s="85">
        <f t="shared" si="4"/>
        <v>17</v>
      </c>
      <c r="Q22" s="85">
        <v>5</v>
      </c>
      <c r="R22" s="85">
        <v>12</v>
      </c>
      <c r="S22" s="85">
        <v>149</v>
      </c>
      <c r="T22" s="89">
        <f t="shared" si="5"/>
        <v>84.6938775510204</v>
      </c>
      <c r="U22" s="89">
        <f t="shared" si="6"/>
        <v>10.2409638554217</v>
      </c>
      <c r="V22" s="85">
        <f t="shared" si="11"/>
        <v>40</v>
      </c>
      <c r="W22" s="89">
        <f t="shared" si="7"/>
        <v>3.38581344167936</v>
      </c>
      <c r="X22" s="88">
        <v>11</v>
      </c>
      <c r="Y22" s="88">
        <v>29</v>
      </c>
      <c r="Z22" s="89">
        <f t="shared" si="8"/>
        <v>20.4081632653061</v>
      </c>
      <c r="AA22" s="101">
        <f>'[2]２月(1)'!D22</f>
        <v>198</v>
      </c>
      <c r="AB22" s="88">
        <v>202</v>
      </c>
    </row>
    <row r="23" s="27" customFormat="1" ht="25.5" customHeight="1" spans="1:28">
      <c r="A23" s="43" t="s">
        <v>60</v>
      </c>
      <c r="B23" s="85">
        <v>32353</v>
      </c>
      <c r="C23" s="88">
        <v>574</v>
      </c>
      <c r="D23" s="88">
        <v>682</v>
      </c>
      <c r="E23" s="89">
        <f t="shared" si="0"/>
        <v>100.14684287812</v>
      </c>
      <c r="F23" s="89">
        <f t="shared" si="1"/>
        <v>101.037037037037</v>
      </c>
      <c r="G23" s="89">
        <f t="shared" si="2"/>
        <v>21.079961672797</v>
      </c>
      <c r="H23" s="88">
        <v>612</v>
      </c>
      <c r="I23" s="88">
        <v>465</v>
      </c>
      <c r="J23" s="88">
        <v>24</v>
      </c>
      <c r="K23" s="88">
        <v>0</v>
      </c>
      <c r="L23" s="88">
        <v>10</v>
      </c>
      <c r="M23" s="88">
        <v>2</v>
      </c>
      <c r="N23" s="101">
        <f t="shared" si="10"/>
        <v>611</v>
      </c>
      <c r="O23" s="89">
        <f t="shared" si="3"/>
        <v>18.8854202083269</v>
      </c>
      <c r="P23" s="85">
        <f t="shared" si="4"/>
        <v>60</v>
      </c>
      <c r="Q23" s="85">
        <v>20</v>
      </c>
      <c r="R23" s="85">
        <v>40</v>
      </c>
      <c r="S23" s="85">
        <v>551</v>
      </c>
      <c r="T23" s="89">
        <f t="shared" si="5"/>
        <v>89.5894428152493</v>
      </c>
      <c r="U23" s="89">
        <f t="shared" si="6"/>
        <v>9.81996726677578</v>
      </c>
      <c r="V23" s="85">
        <f t="shared" si="11"/>
        <v>144</v>
      </c>
      <c r="W23" s="89">
        <f t="shared" si="7"/>
        <v>4.45090099836182</v>
      </c>
      <c r="X23" s="88">
        <v>36</v>
      </c>
      <c r="Y23" s="88">
        <v>108</v>
      </c>
      <c r="Z23" s="89">
        <f t="shared" si="8"/>
        <v>21.1143695014663</v>
      </c>
      <c r="AA23" s="101">
        <f>'[2]２月(1)'!D23</f>
        <v>681</v>
      </c>
      <c r="AB23" s="88">
        <v>675</v>
      </c>
    </row>
    <row r="24" s="27" customFormat="1" ht="25.5" customHeight="1" spans="1:28">
      <c r="A24" s="53" t="s">
        <v>61</v>
      </c>
      <c r="B24" s="90">
        <v>32025</v>
      </c>
      <c r="C24" s="88">
        <v>356</v>
      </c>
      <c r="D24" s="88">
        <v>429</v>
      </c>
      <c r="E24" s="89">
        <f t="shared" si="0"/>
        <v>102.631578947368</v>
      </c>
      <c r="F24" s="89">
        <f t="shared" si="1"/>
        <v>109.718670076726</v>
      </c>
      <c r="G24" s="89">
        <f t="shared" si="2"/>
        <v>13.3957845433255</v>
      </c>
      <c r="H24" s="97">
        <v>362</v>
      </c>
      <c r="I24" s="97">
        <v>266</v>
      </c>
      <c r="J24" s="97">
        <v>8</v>
      </c>
      <c r="K24" s="97">
        <v>0</v>
      </c>
      <c r="L24" s="97">
        <v>5</v>
      </c>
      <c r="M24" s="97">
        <v>2</v>
      </c>
      <c r="N24" s="101">
        <f t="shared" si="10"/>
        <v>408</v>
      </c>
      <c r="O24" s="89">
        <f t="shared" si="3"/>
        <v>12.7400468384075</v>
      </c>
      <c r="P24" s="85">
        <f t="shared" si="4"/>
        <v>35</v>
      </c>
      <c r="Q24" s="85">
        <v>17</v>
      </c>
      <c r="R24" s="85">
        <v>18</v>
      </c>
      <c r="S24" s="85">
        <v>373</v>
      </c>
      <c r="T24" s="89">
        <f t="shared" si="5"/>
        <v>95.1048951048951</v>
      </c>
      <c r="U24" s="89">
        <f t="shared" si="6"/>
        <v>8.57843137254902</v>
      </c>
      <c r="V24" s="85">
        <f t="shared" si="11"/>
        <v>140</v>
      </c>
      <c r="W24" s="89">
        <f t="shared" si="7"/>
        <v>4.37158469945355</v>
      </c>
      <c r="X24" s="88">
        <v>15</v>
      </c>
      <c r="Y24" s="88">
        <v>125</v>
      </c>
      <c r="Z24" s="89">
        <f t="shared" si="8"/>
        <v>32.6340326340326</v>
      </c>
      <c r="AA24" s="101">
        <f>'[2]２月(1)'!D24</f>
        <v>418</v>
      </c>
      <c r="AB24" s="88">
        <v>391</v>
      </c>
    </row>
    <row r="25" s="27" customFormat="1" ht="25.5" customHeight="1" spans="1:28">
      <c r="A25" s="53" t="s">
        <v>62</v>
      </c>
      <c r="B25" s="90">
        <v>26262</v>
      </c>
      <c r="C25" s="88">
        <v>287</v>
      </c>
      <c r="D25" s="88">
        <v>337</v>
      </c>
      <c r="E25" s="89">
        <f t="shared" si="0"/>
        <v>99.1176470588235</v>
      </c>
      <c r="F25" s="89">
        <f t="shared" si="1"/>
        <v>93.8718662952646</v>
      </c>
      <c r="G25" s="89">
        <f t="shared" si="2"/>
        <v>12.8322290762318</v>
      </c>
      <c r="H25" s="97">
        <v>305</v>
      </c>
      <c r="I25" s="97">
        <v>240</v>
      </c>
      <c r="J25" s="97">
        <v>12</v>
      </c>
      <c r="K25" s="97">
        <v>0</v>
      </c>
      <c r="L25" s="97">
        <v>5</v>
      </c>
      <c r="M25" s="97">
        <v>2</v>
      </c>
      <c r="N25" s="101">
        <f t="shared" si="10"/>
        <v>313</v>
      </c>
      <c r="O25" s="89">
        <f t="shared" si="3"/>
        <v>11.91836113015</v>
      </c>
      <c r="P25" s="85">
        <f t="shared" si="4"/>
        <v>31</v>
      </c>
      <c r="Q25" s="85">
        <v>15</v>
      </c>
      <c r="R25" s="85">
        <v>16</v>
      </c>
      <c r="S25" s="85">
        <v>282</v>
      </c>
      <c r="T25" s="89">
        <f t="shared" si="5"/>
        <v>92.8783382789317</v>
      </c>
      <c r="U25" s="89">
        <f t="shared" si="6"/>
        <v>9.90415335463259</v>
      </c>
      <c r="V25" s="85">
        <f t="shared" si="11"/>
        <v>75</v>
      </c>
      <c r="W25" s="89">
        <f t="shared" si="7"/>
        <v>2.8558373315056</v>
      </c>
      <c r="X25" s="88">
        <v>5</v>
      </c>
      <c r="Y25" s="88">
        <v>70</v>
      </c>
      <c r="Z25" s="89">
        <f t="shared" si="8"/>
        <v>22.2551928783383</v>
      </c>
      <c r="AA25" s="101">
        <f>'[2]２月(1)'!D25</f>
        <v>340</v>
      </c>
      <c r="AB25" s="88">
        <v>359</v>
      </c>
    </row>
    <row r="26" s="27" customFormat="1" ht="25.5" customHeight="1" spans="1:28">
      <c r="A26" s="55" t="s">
        <v>63</v>
      </c>
      <c r="B26" s="92">
        <f>SUM(B15:B25)</f>
        <v>565987</v>
      </c>
      <c r="C26" s="92">
        <f>SUM(C15:C25)</f>
        <v>12545</v>
      </c>
      <c r="D26" s="92">
        <f>SUM(D15:D25)</f>
        <v>15496</v>
      </c>
      <c r="E26" s="91">
        <f t="shared" si="0"/>
        <v>99.9419542083199</v>
      </c>
      <c r="F26" s="91">
        <f t="shared" si="1"/>
        <v>97.2633693196083</v>
      </c>
      <c r="G26" s="91">
        <f t="shared" si="2"/>
        <v>27.3787207126665</v>
      </c>
      <c r="H26" s="92">
        <f t="shared" ref="H26:N26" si="12">SUM(H15:H25)</f>
        <v>13465</v>
      </c>
      <c r="I26" s="92">
        <f t="shared" si="12"/>
        <v>12373</v>
      </c>
      <c r="J26" s="92">
        <f t="shared" si="12"/>
        <v>684</v>
      </c>
      <c r="K26" s="92">
        <f t="shared" si="12"/>
        <v>1</v>
      </c>
      <c r="L26" s="92">
        <f t="shared" si="12"/>
        <v>331</v>
      </c>
      <c r="M26" s="92">
        <f t="shared" si="12"/>
        <v>45</v>
      </c>
      <c r="N26" s="92">
        <f t="shared" si="12"/>
        <v>13485</v>
      </c>
      <c r="O26" s="91">
        <f t="shared" si="3"/>
        <v>23.825635571135</v>
      </c>
      <c r="P26" s="92">
        <f>SUM(P15:P25)</f>
        <v>938</v>
      </c>
      <c r="Q26" s="92">
        <f>SUM(Q15:Q25)</f>
        <v>363</v>
      </c>
      <c r="R26" s="92">
        <f>SUM(R15:R25)</f>
        <v>575</v>
      </c>
      <c r="S26" s="92">
        <f>SUM(S15:S25)</f>
        <v>12547</v>
      </c>
      <c r="T26" s="91">
        <f t="shared" si="5"/>
        <v>87.0224574083635</v>
      </c>
      <c r="U26" s="91">
        <f t="shared" si="6"/>
        <v>6.95587690025955</v>
      </c>
      <c r="V26" s="92">
        <f>SUM(V15:V25)</f>
        <v>3065</v>
      </c>
      <c r="W26" s="91">
        <f t="shared" si="7"/>
        <v>5.41531872640184</v>
      </c>
      <c r="X26" s="92">
        <f>SUM(X15:X25)</f>
        <v>273</v>
      </c>
      <c r="Y26" s="92">
        <f>SUM(Y15:Y25)</f>
        <v>2792</v>
      </c>
      <c r="Z26" s="91">
        <f t="shared" si="8"/>
        <v>19.7792978833247</v>
      </c>
      <c r="AA26" s="102">
        <f>SUM(AA15:AA25)</f>
        <v>15505</v>
      </c>
      <c r="AB26" s="92">
        <f>SUM(AB15:AB25)</f>
        <v>15932</v>
      </c>
    </row>
    <row r="27" s="27" customFormat="1" ht="26.25" customHeight="1" spans="1:28">
      <c r="A27" s="57" t="s">
        <v>64</v>
      </c>
      <c r="B27" s="98">
        <f>+B14+B26</f>
        <v>684632</v>
      </c>
      <c r="C27" s="98">
        <f>+C14+C26</f>
        <v>14169</v>
      </c>
      <c r="D27" s="98">
        <f>+D14+D26</f>
        <v>17426</v>
      </c>
      <c r="E27" s="99">
        <f t="shared" si="0"/>
        <v>99.9713154724342</v>
      </c>
      <c r="F27" s="99">
        <f t="shared" si="1"/>
        <v>97.3791561888796</v>
      </c>
      <c r="G27" s="99">
        <f t="shared" si="2"/>
        <v>25.4530901272508</v>
      </c>
      <c r="H27" s="98">
        <f t="shared" ref="H27:N27" si="13">+H14+H26</f>
        <v>15051</v>
      </c>
      <c r="I27" s="98">
        <f t="shared" si="13"/>
        <v>13359</v>
      </c>
      <c r="J27" s="98">
        <f t="shared" si="13"/>
        <v>732</v>
      </c>
      <c r="K27" s="98">
        <f t="shared" si="13"/>
        <v>1</v>
      </c>
      <c r="L27" s="98">
        <f t="shared" si="13"/>
        <v>361</v>
      </c>
      <c r="M27" s="98">
        <f t="shared" si="13"/>
        <v>53</v>
      </c>
      <c r="N27" s="98">
        <f t="shared" si="13"/>
        <v>15186</v>
      </c>
      <c r="O27" s="99">
        <f t="shared" si="3"/>
        <v>22.1812594211197</v>
      </c>
      <c r="P27" s="98">
        <f>+P14+P26</f>
        <v>1121</v>
      </c>
      <c r="Q27" s="98">
        <f>+Q14+Q26</f>
        <v>430</v>
      </c>
      <c r="R27" s="98">
        <f>+R14+R26</f>
        <v>691</v>
      </c>
      <c r="S27" s="98">
        <f>+S14+S26</f>
        <v>14065</v>
      </c>
      <c r="T27" s="99">
        <f t="shared" si="5"/>
        <v>87.1456444393435</v>
      </c>
      <c r="U27" s="99">
        <f t="shared" si="6"/>
        <v>7.38179902541815</v>
      </c>
      <c r="V27" s="98">
        <f>+V14+V26</f>
        <v>3493</v>
      </c>
      <c r="W27" s="99">
        <f t="shared" si="7"/>
        <v>5.1020110073733</v>
      </c>
      <c r="X27" s="98">
        <f>+X14+X26</f>
        <v>388</v>
      </c>
      <c r="Y27" s="98">
        <f>+Y14+Y26</f>
        <v>3105</v>
      </c>
      <c r="Z27" s="99">
        <f t="shared" si="8"/>
        <v>20.0447607023987</v>
      </c>
      <c r="AA27" s="114">
        <f>+AA14+AA26</f>
        <v>17431</v>
      </c>
      <c r="AB27" s="98">
        <f>+AB14+AB26</f>
        <v>17895</v>
      </c>
    </row>
    <row r="28" ht="10.5" customHeight="1"/>
    <row r="29" spans="28:28">
      <c r="AB29" s="79" t="s">
        <v>65</v>
      </c>
    </row>
    <row r="30" spans="2:2">
      <c r="B30" s="100"/>
    </row>
  </sheetData>
  <mergeCells count="37">
    <mergeCell ref="A1:AB1"/>
    <mergeCell ref="B3:M3"/>
    <mergeCell ref="N3:U3"/>
    <mergeCell ref="V3:Z3"/>
    <mergeCell ref="D4:F4"/>
    <mergeCell ref="P4:S4"/>
    <mergeCell ref="X4:Y4"/>
    <mergeCell ref="E5:F5"/>
    <mergeCell ref="P5:R5"/>
    <mergeCell ref="A3:A8"/>
    <mergeCell ref="B4:B7"/>
    <mergeCell ref="C4:C7"/>
    <mergeCell ref="D5:D7"/>
    <mergeCell ref="E6:E7"/>
    <mergeCell ref="F6:F7"/>
    <mergeCell ref="G4:G7"/>
    <mergeCell ref="H4:H8"/>
    <mergeCell ref="I4:I8"/>
    <mergeCell ref="J4:J8"/>
    <mergeCell ref="K4:K8"/>
    <mergeCell ref="L4:L8"/>
    <mergeCell ref="M4:M8"/>
    <mergeCell ref="N4:N7"/>
    <mergeCell ref="O4:O7"/>
    <mergeCell ref="P6:P7"/>
    <mergeCell ref="Q6:Q8"/>
    <mergeCell ref="R6:R8"/>
    <mergeCell ref="S5:S8"/>
    <mergeCell ref="T4:T6"/>
    <mergeCell ref="U4:U6"/>
    <mergeCell ref="V4:V7"/>
    <mergeCell ref="W4:W7"/>
    <mergeCell ref="X5:X8"/>
    <mergeCell ref="Y5:Y8"/>
    <mergeCell ref="Z4:Z6"/>
    <mergeCell ref="AA3:AA8"/>
    <mergeCell ref="AB3:AB8"/>
  </mergeCells>
  <pageMargins left="0.7" right="0.7" top="0.75" bottom="0.75" header="0.3" footer="0.3"/>
  <pageSetup paperSize="9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29"/>
  <sheetViews>
    <sheetView workbookViewId="0">
      <selection activeCell="A1" sqref="$A1:$XFD1048576"/>
    </sheetView>
  </sheetViews>
  <sheetFormatPr defaultColWidth="9" defaultRowHeight="18.75"/>
  <cols>
    <col min="1" max="1" width="9.375" style="28" customWidth="1"/>
    <col min="2" max="5" width="6.25" style="29" customWidth="1"/>
    <col min="6" max="6" width="6.875" style="29" customWidth="1"/>
    <col min="7" max="8" width="6.25" style="29" customWidth="1"/>
    <col min="9" max="9" width="6.875" style="29" customWidth="1"/>
    <col min="10" max="12" width="5" style="29" customWidth="1"/>
    <col min="13" max="13" width="4.375" style="29" customWidth="1"/>
    <col min="14" max="18" width="6.875" style="29" customWidth="1"/>
    <col min="19" max="19" width="7.5" style="29" customWidth="1"/>
    <col min="20" max="24" width="6.875" style="29" customWidth="1"/>
    <col min="25" max="25" width="7" style="29" customWidth="1"/>
    <col min="26" max="26" width="7.5" style="29" customWidth="1"/>
    <col min="27" max="16384" width="9" style="29" customWidth="1"/>
  </cols>
  <sheetData>
    <row r="1" spans="1:27">
      <c r="A1" s="30" t="s">
        <v>66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</row>
    <row r="2" ht="19.5"/>
    <row r="3" ht="20.25" customHeight="1" spans="1:26">
      <c r="A3" s="31"/>
      <c r="B3" s="32" t="s">
        <v>67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60" t="s">
        <v>68</v>
      </c>
      <c r="N3" s="61" t="s">
        <v>69</v>
      </c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9"/>
    </row>
    <row r="4" ht="20.25" customHeight="1" spans="1:26">
      <c r="A4" s="33"/>
      <c r="B4" s="34" t="s">
        <v>70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62"/>
      <c r="N4" s="35" t="s">
        <v>71</v>
      </c>
      <c r="O4" s="35"/>
      <c r="P4" s="35"/>
      <c r="Q4" s="35"/>
      <c r="R4" s="35"/>
      <c r="S4" s="35"/>
      <c r="T4" s="35" t="s">
        <v>72</v>
      </c>
      <c r="U4" s="35"/>
      <c r="V4" s="35"/>
      <c r="W4" s="35"/>
      <c r="X4" s="35"/>
      <c r="Y4" s="35"/>
      <c r="Z4" s="70"/>
    </row>
    <row r="5" ht="20.25" customHeight="1" spans="1:26">
      <c r="A5" s="33"/>
      <c r="B5" s="34" t="s">
        <v>73</v>
      </c>
      <c r="C5" s="34"/>
      <c r="D5" s="34"/>
      <c r="E5" s="34"/>
      <c r="F5" s="34"/>
      <c r="G5" s="35" t="s">
        <v>74</v>
      </c>
      <c r="H5" s="35" t="s">
        <v>75</v>
      </c>
      <c r="I5" s="35" t="s">
        <v>76</v>
      </c>
      <c r="J5" s="38" t="s">
        <v>77</v>
      </c>
      <c r="K5" s="38"/>
      <c r="L5" s="38"/>
      <c r="M5" s="62"/>
      <c r="N5" s="35" t="s">
        <v>78</v>
      </c>
      <c r="O5" s="35" t="s">
        <v>79</v>
      </c>
      <c r="P5" s="35" t="s">
        <v>80</v>
      </c>
      <c r="Q5" s="35" t="s">
        <v>81</v>
      </c>
      <c r="R5" s="35" t="s">
        <v>82</v>
      </c>
      <c r="S5" s="35" t="s">
        <v>83</v>
      </c>
      <c r="T5" s="35" t="s">
        <v>78</v>
      </c>
      <c r="U5" s="35" t="s">
        <v>84</v>
      </c>
      <c r="V5" s="35" t="s">
        <v>79</v>
      </c>
      <c r="W5" s="35" t="s">
        <v>80</v>
      </c>
      <c r="X5" s="35" t="s">
        <v>81</v>
      </c>
      <c r="Y5" s="35" t="s">
        <v>82</v>
      </c>
      <c r="Z5" s="70" t="s">
        <v>83</v>
      </c>
    </row>
    <row r="6" ht="37.5" customHeight="1" spans="1:26">
      <c r="A6" s="33"/>
      <c r="B6" s="36" t="s">
        <v>85</v>
      </c>
      <c r="C6" s="36" t="s">
        <v>86</v>
      </c>
      <c r="D6" s="36" t="s">
        <v>87</v>
      </c>
      <c r="E6" s="37" t="s">
        <v>33</v>
      </c>
      <c r="F6" s="38" t="s">
        <v>83</v>
      </c>
      <c r="G6" s="36"/>
      <c r="H6" s="36"/>
      <c r="I6" s="36"/>
      <c r="J6" s="115" t="s">
        <v>88</v>
      </c>
      <c r="K6" s="42"/>
      <c r="L6" s="42"/>
      <c r="M6" s="62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71"/>
    </row>
    <row r="7" ht="20.25" customHeight="1" spans="1:26">
      <c r="A7" s="39"/>
      <c r="B7" s="40"/>
      <c r="C7" s="40"/>
      <c r="D7" s="40"/>
      <c r="E7" s="41"/>
      <c r="F7" s="115" t="s">
        <v>37</v>
      </c>
      <c r="G7" s="115" t="s">
        <v>38</v>
      </c>
      <c r="H7" s="115" t="s">
        <v>89</v>
      </c>
      <c r="I7" s="115" t="s">
        <v>90</v>
      </c>
      <c r="J7" s="34" t="s">
        <v>91</v>
      </c>
      <c r="K7" s="34" t="s">
        <v>92</v>
      </c>
      <c r="L7" s="34" t="s">
        <v>93</v>
      </c>
      <c r="M7" s="63"/>
      <c r="N7" s="115" t="s">
        <v>94</v>
      </c>
      <c r="O7" s="115" t="s">
        <v>95</v>
      </c>
      <c r="P7" s="115" t="s">
        <v>96</v>
      </c>
      <c r="Q7" s="115" t="s">
        <v>97</v>
      </c>
      <c r="R7" s="115" t="s">
        <v>98</v>
      </c>
      <c r="S7" s="42"/>
      <c r="T7" s="115" t="s">
        <v>99</v>
      </c>
      <c r="U7" s="115" t="s">
        <v>100</v>
      </c>
      <c r="V7" s="115" t="s">
        <v>101</v>
      </c>
      <c r="W7" s="115" t="s">
        <v>102</v>
      </c>
      <c r="X7" s="115" t="s">
        <v>103</v>
      </c>
      <c r="Y7" s="115" t="s">
        <v>104</v>
      </c>
      <c r="Z7" s="72"/>
    </row>
    <row r="8" ht="26.25" customHeight="1" spans="1:28">
      <c r="A8" s="43" t="s">
        <v>46</v>
      </c>
      <c r="B8" s="44">
        <v>11</v>
      </c>
      <c r="C8" s="44">
        <v>15</v>
      </c>
      <c r="D8" s="44">
        <v>0</v>
      </c>
      <c r="E8" s="44">
        <v>4</v>
      </c>
      <c r="F8" s="45">
        <f>SUM(B8:E8)</f>
        <v>30</v>
      </c>
      <c r="G8" s="44">
        <v>7</v>
      </c>
      <c r="H8" s="44">
        <v>294</v>
      </c>
      <c r="I8" s="45">
        <f>+F8+G8+H8</f>
        <v>331</v>
      </c>
      <c r="J8" s="64">
        <f t="shared" ref="J8:J26" si="0">+F8/I8*100</f>
        <v>9.06344410876133</v>
      </c>
      <c r="K8" s="64">
        <f t="shared" ref="K8:K26" si="1">+G8/I8*100</f>
        <v>2.11480362537764</v>
      </c>
      <c r="L8" s="64">
        <f t="shared" ref="L8:L26" si="2">+H8/I8*100</f>
        <v>88.821752265861</v>
      </c>
      <c r="M8" s="44">
        <v>1</v>
      </c>
      <c r="N8" s="44">
        <v>197</v>
      </c>
      <c r="O8" s="44">
        <v>19</v>
      </c>
      <c r="P8" s="44">
        <v>27</v>
      </c>
      <c r="Q8" s="44">
        <v>26</v>
      </c>
      <c r="R8" s="44">
        <v>17</v>
      </c>
      <c r="S8" s="45">
        <f>SUM(N8:Q8)</f>
        <v>269</v>
      </c>
      <c r="T8" s="44">
        <v>17</v>
      </c>
      <c r="U8" s="44">
        <v>7</v>
      </c>
      <c r="V8" s="44">
        <v>7</v>
      </c>
      <c r="W8" s="44">
        <v>9</v>
      </c>
      <c r="X8" s="44">
        <v>22</v>
      </c>
      <c r="Y8" s="44">
        <v>0</v>
      </c>
      <c r="Z8" s="73">
        <f>T8+U8+V8+W8+X8</f>
        <v>62</v>
      </c>
      <c r="AB8" s="74" t="str">
        <f t="shared" ref="AB8:AB26" si="3">IF(S8+Z8=I8,"","エラー！")</f>
        <v/>
      </c>
    </row>
    <row r="9" ht="26.25" customHeight="1" spans="1:28">
      <c r="A9" s="43" t="s">
        <v>47</v>
      </c>
      <c r="B9" s="44">
        <v>0</v>
      </c>
      <c r="C9" s="44">
        <v>5</v>
      </c>
      <c r="D9" s="44">
        <v>0</v>
      </c>
      <c r="E9" s="44">
        <v>0</v>
      </c>
      <c r="F9" s="45">
        <f>SUM(B9:E9)</f>
        <v>5</v>
      </c>
      <c r="G9" s="44">
        <v>1</v>
      </c>
      <c r="H9" s="44">
        <v>109</v>
      </c>
      <c r="I9" s="45">
        <f>+F9+G9+H9</f>
        <v>115</v>
      </c>
      <c r="J9" s="64">
        <f t="shared" si="0"/>
        <v>4.34782608695652</v>
      </c>
      <c r="K9" s="64">
        <f t="shared" si="1"/>
        <v>0.869565217391304</v>
      </c>
      <c r="L9" s="64">
        <f t="shared" si="2"/>
        <v>94.7826086956522</v>
      </c>
      <c r="M9" s="44">
        <v>0</v>
      </c>
      <c r="N9" s="44">
        <v>74</v>
      </c>
      <c r="O9" s="44">
        <v>9</v>
      </c>
      <c r="P9" s="44">
        <v>14</v>
      </c>
      <c r="Q9" s="44">
        <v>5</v>
      </c>
      <c r="R9" s="44">
        <v>15</v>
      </c>
      <c r="S9" s="45">
        <f>SUM(N9:Q9)</f>
        <v>102</v>
      </c>
      <c r="T9" s="44">
        <v>3</v>
      </c>
      <c r="U9" s="44">
        <v>3</v>
      </c>
      <c r="V9" s="44">
        <v>0</v>
      </c>
      <c r="W9" s="44">
        <v>5</v>
      </c>
      <c r="X9" s="44">
        <v>2</v>
      </c>
      <c r="Y9" s="44">
        <v>0</v>
      </c>
      <c r="Z9" s="73">
        <f>T9+U9+V9+W9+X9</f>
        <v>13</v>
      </c>
      <c r="AB9" s="74" t="str">
        <f t="shared" si="3"/>
        <v/>
      </c>
    </row>
    <row r="10" ht="26.25" customHeight="1" spans="1:28">
      <c r="A10" s="43" t="s">
        <v>48</v>
      </c>
      <c r="B10" s="44">
        <v>16</v>
      </c>
      <c r="C10" s="44">
        <v>23</v>
      </c>
      <c r="D10" s="44">
        <v>11</v>
      </c>
      <c r="E10" s="44">
        <v>6</v>
      </c>
      <c r="F10" s="45">
        <f>SUM(B10:E10)</f>
        <v>56</v>
      </c>
      <c r="G10" s="44">
        <v>4</v>
      </c>
      <c r="H10" s="44">
        <v>509</v>
      </c>
      <c r="I10" s="45">
        <f>+F10+G10+H10</f>
        <v>569</v>
      </c>
      <c r="J10" s="64">
        <f t="shared" si="0"/>
        <v>9.84182776801406</v>
      </c>
      <c r="K10" s="64">
        <f t="shared" si="1"/>
        <v>0.70298769771529</v>
      </c>
      <c r="L10" s="64">
        <f t="shared" si="2"/>
        <v>89.4551845342706</v>
      </c>
      <c r="M10" s="44">
        <v>4</v>
      </c>
      <c r="N10" s="44">
        <v>356</v>
      </c>
      <c r="O10" s="44">
        <v>58</v>
      </c>
      <c r="P10" s="44">
        <v>44</v>
      </c>
      <c r="Q10" s="44">
        <v>41</v>
      </c>
      <c r="R10" s="44">
        <v>49</v>
      </c>
      <c r="S10" s="45">
        <f>SUM(N10:Q10)</f>
        <v>499</v>
      </c>
      <c r="T10" s="44">
        <v>20</v>
      </c>
      <c r="U10" s="44">
        <v>12</v>
      </c>
      <c r="V10" s="44">
        <v>6</v>
      </c>
      <c r="W10" s="44">
        <v>8</v>
      </c>
      <c r="X10" s="44">
        <v>24</v>
      </c>
      <c r="Y10" s="44">
        <v>0</v>
      </c>
      <c r="Z10" s="73">
        <f>T10+U10+V10+W10+X10</f>
        <v>70</v>
      </c>
      <c r="AB10" s="74" t="str">
        <f t="shared" si="3"/>
        <v/>
      </c>
    </row>
    <row r="11" ht="26.25" customHeight="1" spans="1:28">
      <c r="A11" s="43" t="s">
        <v>49</v>
      </c>
      <c r="B11" s="44">
        <v>3</v>
      </c>
      <c r="C11" s="44">
        <v>18</v>
      </c>
      <c r="D11" s="44">
        <v>2</v>
      </c>
      <c r="E11" s="44">
        <v>4</v>
      </c>
      <c r="F11" s="45">
        <f>SUM(B11:E11)</f>
        <v>27</v>
      </c>
      <c r="G11" s="44">
        <v>6</v>
      </c>
      <c r="H11" s="44">
        <v>302</v>
      </c>
      <c r="I11" s="45">
        <f>+F11+G11+H11</f>
        <v>335</v>
      </c>
      <c r="J11" s="64">
        <f t="shared" si="0"/>
        <v>8.05970149253731</v>
      </c>
      <c r="K11" s="64">
        <f t="shared" si="1"/>
        <v>1.7910447761194</v>
      </c>
      <c r="L11" s="64">
        <f t="shared" si="2"/>
        <v>90.1492537313433</v>
      </c>
      <c r="M11" s="44">
        <v>1</v>
      </c>
      <c r="N11" s="44">
        <v>225</v>
      </c>
      <c r="O11" s="44">
        <v>26</v>
      </c>
      <c r="P11" s="44">
        <v>21</v>
      </c>
      <c r="Q11" s="44">
        <v>21</v>
      </c>
      <c r="R11" s="44">
        <v>29</v>
      </c>
      <c r="S11" s="45">
        <f>SUM(N11:Q11)</f>
        <v>293</v>
      </c>
      <c r="T11" s="44">
        <v>17</v>
      </c>
      <c r="U11" s="44">
        <v>3</v>
      </c>
      <c r="V11" s="44">
        <v>4</v>
      </c>
      <c r="W11" s="44">
        <v>6</v>
      </c>
      <c r="X11" s="44">
        <v>12</v>
      </c>
      <c r="Y11" s="44">
        <v>1</v>
      </c>
      <c r="Z11" s="73">
        <f>T11+U11+V11+W11+X11</f>
        <v>42</v>
      </c>
      <c r="AB11" s="74" t="str">
        <f t="shared" si="3"/>
        <v/>
      </c>
    </row>
    <row r="12" ht="26.25" customHeight="1" spans="1:28">
      <c r="A12" s="43" t="s">
        <v>50</v>
      </c>
      <c r="B12" s="44">
        <v>8</v>
      </c>
      <c r="C12" s="44">
        <v>8</v>
      </c>
      <c r="D12" s="44">
        <v>0</v>
      </c>
      <c r="E12" s="44">
        <v>4</v>
      </c>
      <c r="F12" s="45">
        <f>SUM(B12:E12)</f>
        <v>20</v>
      </c>
      <c r="G12" s="44">
        <v>2</v>
      </c>
      <c r="H12" s="44">
        <v>246</v>
      </c>
      <c r="I12" s="45">
        <f>+F12+G12+H12</f>
        <v>268</v>
      </c>
      <c r="J12" s="64">
        <f t="shared" si="0"/>
        <v>7.46268656716418</v>
      </c>
      <c r="K12" s="64">
        <f t="shared" si="1"/>
        <v>0.746268656716418</v>
      </c>
      <c r="L12" s="64">
        <f t="shared" si="2"/>
        <v>91.7910447761194</v>
      </c>
      <c r="M12" s="44">
        <v>0</v>
      </c>
      <c r="N12" s="44">
        <v>165</v>
      </c>
      <c r="O12" s="44">
        <v>17</v>
      </c>
      <c r="P12" s="44">
        <v>10</v>
      </c>
      <c r="Q12" s="44">
        <v>26</v>
      </c>
      <c r="R12" s="44">
        <v>11</v>
      </c>
      <c r="S12" s="45">
        <f>SUM(N12:Q12)</f>
        <v>218</v>
      </c>
      <c r="T12" s="44">
        <v>21</v>
      </c>
      <c r="U12" s="44">
        <v>5</v>
      </c>
      <c r="V12" s="44">
        <v>4</v>
      </c>
      <c r="W12" s="44">
        <v>2</v>
      </c>
      <c r="X12" s="44">
        <v>18</v>
      </c>
      <c r="Y12" s="44">
        <v>0</v>
      </c>
      <c r="Z12" s="73">
        <f>T12+U12+V12+W12+X12</f>
        <v>50</v>
      </c>
      <c r="AB12" s="74" t="str">
        <f t="shared" si="3"/>
        <v/>
      </c>
    </row>
    <row r="13" ht="26.25" customHeight="1" spans="1:28">
      <c r="A13" s="46" t="s">
        <v>51</v>
      </c>
      <c r="B13" s="47">
        <f t="shared" ref="B13:I13" si="4">SUM(B8:B12)</f>
        <v>38</v>
      </c>
      <c r="C13" s="47">
        <f t="shared" si="4"/>
        <v>69</v>
      </c>
      <c r="D13" s="47">
        <f t="shared" si="4"/>
        <v>13</v>
      </c>
      <c r="E13" s="47">
        <f t="shared" si="4"/>
        <v>18</v>
      </c>
      <c r="F13" s="48">
        <f t="shared" si="4"/>
        <v>138</v>
      </c>
      <c r="G13" s="48">
        <f t="shared" si="4"/>
        <v>20</v>
      </c>
      <c r="H13" s="48">
        <f t="shared" si="4"/>
        <v>1460</v>
      </c>
      <c r="I13" s="48">
        <f t="shared" si="4"/>
        <v>1618</v>
      </c>
      <c r="J13" s="65">
        <f t="shared" si="0"/>
        <v>8.52904820766378</v>
      </c>
      <c r="K13" s="65">
        <f t="shared" si="1"/>
        <v>1.23609394313968</v>
      </c>
      <c r="L13" s="65">
        <f t="shared" si="2"/>
        <v>90.2348578491965</v>
      </c>
      <c r="M13" s="48">
        <f t="shared" ref="M13:Y13" si="5">SUM(M8:M12)</f>
        <v>6</v>
      </c>
      <c r="N13" s="48">
        <f t="shared" si="5"/>
        <v>1017</v>
      </c>
      <c r="O13" s="48">
        <f t="shared" si="5"/>
        <v>129</v>
      </c>
      <c r="P13" s="48">
        <f t="shared" si="5"/>
        <v>116</v>
      </c>
      <c r="Q13" s="48">
        <f t="shared" si="5"/>
        <v>119</v>
      </c>
      <c r="R13" s="48">
        <f t="shared" si="5"/>
        <v>121</v>
      </c>
      <c r="S13" s="48">
        <f t="shared" si="5"/>
        <v>1381</v>
      </c>
      <c r="T13" s="48">
        <f t="shared" si="5"/>
        <v>78</v>
      </c>
      <c r="U13" s="47">
        <f t="shared" si="5"/>
        <v>30</v>
      </c>
      <c r="V13" s="47">
        <f t="shared" si="5"/>
        <v>21</v>
      </c>
      <c r="W13" s="47">
        <f t="shared" si="5"/>
        <v>30</v>
      </c>
      <c r="X13" s="47">
        <f t="shared" si="5"/>
        <v>78</v>
      </c>
      <c r="Y13" s="47">
        <f t="shared" si="5"/>
        <v>1</v>
      </c>
      <c r="Z13" s="75">
        <f>SUM(T13:X13)</f>
        <v>237</v>
      </c>
      <c r="AB13" s="74" t="str">
        <f t="shared" si="3"/>
        <v/>
      </c>
    </row>
    <row r="14" ht="26.25" customHeight="1" spans="1:28">
      <c r="A14" s="49" t="s">
        <v>52</v>
      </c>
      <c r="B14" s="50">
        <v>840</v>
      </c>
      <c r="C14" s="50">
        <v>56</v>
      </c>
      <c r="D14" s="50">
        <v>28</v>
      </c>
      <c r="E14" s="50">
        <v>112</v>
      </c>
      <c r="F14" s="51">
        <f t="shared" ref="F14:F24" si="6">SUM(B14:E14)</f>
        <v>1036</v>
      </c>
      <c r="G14" s="50">
        <v>187</v>
      </c>
      <c r="H14" s="52">
        <v>7334</v>
      </c>
      <c r="I14" s="51">
        <f t="shared" ref="I14:I24" si="7">+F14+G14+H14</f>
        <v>8557</v>
      </c>
      <c r="J14" s="66">
        <f t="shared" si="0"/>
        <v>12.1070468622181</v>
      </c>
      <c r="K14" s="66">
        <f t="shared" si="1"/>
        <v>2.1853453313077</v>
      </c>
      <c r="L14" s="66">
        <f t="shared" si="2"/>
        <v>85.7076078064742</v>
      </c>
      <c r="M14" s="50">
        <v>43</v>
      </c>
      <c r="N14" s="50">
        <v>4537</v>
      </c>
      <c r="O14" s="50">
        <v>972</v>
      </c>
      <c r="P14" s="50">
        <v>658</v>
      </c>
      <c r="Q14" s="50">
        <v>947</v>
      </c>
      <c r="R14" s="50">
        <v>322</v>
      </c>
      <c r="S14" s="51">
        <f t="shared" ref="S14:S24" si="8">SUM(N14:Q14)</f>
        <v>7114</v>
      </c>
      <c r="T14" s="50">
        <v>336</v>
      </c>
      <c r="U14" s="50">
        <v>318</v>
      </c>
      <c r="V14" s="50">
        <v>158</v>
      </c>
      <c r="W14" s="50">
        <v>126</v>
      </c>
      <c r="X14" s="50">
        <v>505</v>
      </c>
      <c r="Y14" s="50">
        <v>12</v>
      </c>
      <c r="Z14" s="76">
        <f t="shared" ref="Z14:Z24" si="9">T14+U14+V14+W14+X14</f>
        <v>1443</v>
      </c>
      <c r="AB14" s="74" t="str">
        <f t="shared" si="3"/>
        <v/>
      </c>
    </row>
    <row r="15" ht="26.25" customHeight="1" spans="1:28">
      <c r="A15" s="43" t="s">
        <v>53</v>
      </c>
      <c r="B15" s="44">
        <v>18</v>
      </c>
      <c r="C15" s="44">
        <v>21</v>
      </c>
      <c r="D15" s="44">
        <v>0</v>
      </c>
      <c r="E15" s="44">
        <v>1</v>
      </c>
      <c r="F15" s="45">
        <f t="shared" si="6"/>
        <v>40</v>
      </c>
      <c r="G15" s="44">
        <v>8</v>
      </c>
      <c r="H15" s="44">
        <v>447</v>
      </c>
      <c r="I15" s="45">
        <f t="shared" si="7"/>
        <v>495</v>
      </c>
      <c r="J15" s="64">
        <f t="shared" si="0"/>
        <v>8.08080808080808</v>
      </c>
      <c r="K15" s="64">
        <f t="shared" si="1"/>
        <v>1.61616161616162</v>
      </c>
      <c r="L15" s="64">
        <f t="shared" si="2"/>
        <v>90.3030303030303</v>
      </c>
      <c r="M15" s="44">
        <v>0</v>
      </c>
      <c r="N15" s="44">
        <v>298</v>
      </c>
      <c r="O15" s="44">
        <v>23</v>
      </c>
      <c r="P15" s="44">
        <v>21</v>
      </c>
      <c r="Q15" s="44">
        <v>50</v>
      </c>
      <c r="R15" s="44">
        <v>28</v>
      </c>
      <c r="S15" s="45">
        <f t="shared" si="8"/>
        <v>392</v>
      </c>
      <c r="T15" s="44">
        <v>45</v>
      </c>
      <c r="U15" s="44">
        <v>8</v>
      </c>
      <c r="V15" s="44">
        <v>7</v>
      </c>
      <c r="W15" s="44">
        <v>13</v>
      </c>
      <c r="X15" s="44">
        <v>30</v>
      </c>
      <c r="Y15" s="44">
        <v>2</v>
      </c>
      <c r="Z15" s="73">
        <f t="shared" si="9"/>
        <v>103</v>
      </c>
      <c r="AB15" s="74" t="str">
        <f t="shared" si="3"/>
        <v/>
      </c>
    </row>
    <row r="16" ht="26.25" customHeight="1" spans="1:28">
      <c r="A16" s="43" t="s">
        <v>54</v>
      </c>
      <c r="B16" s="44">
        <v>1</v>
      </c>
      <c r="C16" s="44">
        <v>24</v>
      </c>
      <c r="D16" s="44">
        <v>0</v>
      </c>
      <c r="E16" s="44">
        <v>0</v>
      </c>
      <c r="F16" s="45">
        <f t="shared" si="6"/>
        <v>25</v>
      </c>
      <c r="G16" s="44">
        <v>6</v>
      </c>
      <c r="H16" s="44">
        <v>237</v>
      </c>
      <c r="I16" s="45">
        <f t="shared" si="7"/>
        <v>268</v>
      </c>
      <c r="J16" s="64">
        <f t="shared" si="0"/>
        <v>9.32835820895522</v>
      </c>
      <c r="K16" s="64">
        <f t="shared" si="1"/>
        <v>2.23880597014925</v>
      </c>
      <c r="L16" s="64">
        <f t="shared" si="2"/>
        <v>88.4328358208955</v>
      </c>
      <c r="M16" s="44">
        <v>6</v>
      </c>
      <c r="N16" s="44">
        <v>179</v>
      </c>
      <c r="O16" s="44">
        <v>19</v>
      </c>
      <c r="P16" s="44">
        <v>29</v>
      </c>
      <c r="Q16" s="44">
        <v>13</v>
      </c>
      <c r="R16" s="44">
        <v>20</v>
      </c>
      <c r="S16" s="45">
        <f t="shared" si="8"/>
        <v>240</v>
      </c>
      <c r="T16" s="44">
        <v>10</v>
      </c>
      <c r="U16" s="44">
        <v>2</v>
      </c>
      <c r="V16" s="44">
        <v>1</v>
      </c>
      <c r="W16" s="44">
        <v>3</v>
      </c>
      <c r="X16" s="44">
        <v>12</v>
      </c>
      <c r="Y16" s="44">
        <v>1</v>
      </c>
      <c r="Z16" s="73">
        <f t="shared" si="9"/>
        <v>28</v>
      </c>
      <c r="AB16" s="74" t="str">
        <f t="shared" si="3"/>
        <v/>
      </c>
    </row>
    <row r="17" ht="26.25" customHeight="1" spans="1:28">
      <c r="A17" s="43" t="s">
        <v>55</v>
      </c>
      <c r="B17" s="44">
        <v>43</v>
      </c>
      <c r="C17" s="44">
        <v>1</v>
      </c>
      <c r="D17" s="44">
        <v>7</v>
      </c>
      <c r="E17" s="44">
        <v>8</v>
      </c>
      <c r="F17" s="45">
        <f t="shared" si="6"/>
        <v>59</v>
      </c>
      <c r="G17" s="44">
        <v>13</v>
      </c>
      <c r="H17" s="44">
        <v>649</v>
      </c>
      <c r="I17" s="45">
        <f t="shared" si="7"/>
        <v>721</v>
      </c>
      <c r="J17" s="64">
        <f t="shared" si="0"/>
        <v>8.18307905686546</v>
      </c>
      <c r="K17" s="64">
        <f t="shared" si="1"/>
        <v>1.80305131761442</v>
      </c>
      <c r="L17" s="64">
        <f t="shared" si="2"/>
        <v>90.0138696255201</v>
      </c>
      <c r="M17" s="44">
        <v>17</v>
      </c>
      <c r="N17" s="44">
        <v>413</v>
      </c>
      <c r="O17" s="44">
        <v>62</v>
      </c>
      <c r="P17" s="44">
        <v>57</v>
      </c>
      <c r="Q17" s="44">
        <v>60</v>
      </c>
      <c r="R17" s="44">
        <v>46</v>
      </c>
      <c r="S17" s="45">
        <f t="shared" si="8"/>
        <v>592</v>
      </c>
      <c r="T17" s="44">
        <v>31</v>
      </c>
      <c r="U17" s="44">
        <v>24</v>
      </c>
      <c r="V17" s="44">
        <v>14</v>
      </c>
      <c r="W17" s="44">
        <v>15</v>
      </c>
      <c r="X17" s="44">
        <v>45</v>
      </c>
      <c r="Y17" s="44">
        <v>2</v>
      </c>
      <c r="Z17" s="73">
        <f t="shared" si="9"/>
        <v>129</v>
      </c>
      <c r="AB17" s="74" t="str">
        <f t="shared" si="3"/>
        <v/>
      </c>
    </row>
    <row r="18" ht="26.25" customHeight="1" spans="1:28">
      <c r="A18" s="43" t="s">
        <v>56</v>
      </c>
      <c r="B18" s="44">
        <v>14</v>
      </c>
      <c r="C18" s="44">
        <v>11</v>
      </c>
      <c r="D18" s="44">
        <v>3</v>
      </c>
      <c r="E18" s="44">
        <v>3</v>
      </c>
      <c r="F18" s="45">
        <f t="shared" si="6"/>
        <v>31</v>
      </c>
      <c r="G18" s="44">
        <v>5</v>
      </c>
      <c r="H18" s="44">
        <v>260</v>
      </c>
      <c r="I18" s="45">
        <f t="shared" si="7"/>
        <v>296</v>
      </c>
      <c r="J18" s="64">
        <f t="shared" si="0"/>
        <v>10.472972972973</v>
      </c>
      <c r="K18" s="64">
        <f t="shared" si="1"/>
        <v>1.68918918918919</v>
      </c>
      <c r="L18" s="64">
        <f t="shared" si="2"/>
        <v>87.8378378378378</v>
      </c>
      <c r="M18" s="44">
        <v>10</v>
      </c>
      <c r="N18" s="44">
        <v>195</v>
      </c>
      <c r="O18" s="44">
        <v>20</v>
      </c>
      <c r="P18" s="44">
        <v>9</v>
      </c>
      <c r="Q18" s="44">
        <v>28</v>
      </c>
      <c r="R18" s="44">
        <v>9</v>
      </c>
      <c r="S18" s="45">
        <f t="shared" si="8"/>
        <v>252</v>
      </c>
      <c r="T18" s="44">
        <v>14</v>
      </c>
      <c r="U18" s="44">
        <v>4</v>
      </c>
      <c r="V18" s="44">
        <v>4</v>
      </c>
      <c r="W18" s="44">
        <v>0</v>
      </c>
      <c r="X18" s="44">
        <v>22</v>
      </c>
      <c r="Y18" s="44">
        <v>0</v>
      </c>
      <c r="Z18" s="73">
        <f t="shared" si="9"/>
        <v>44</v>
      </c>
      <c r="AB18" s="29" t="str">
        <f t="shared" si="3"/>
        <v/>
      </c>
    </row>
    <row r="19" ht="26.25" customHeight="1" spans="1:28">
      <c r="A19" s="43" t="s">
        <v>57</v>
      </c>
      <c r="B19" s="44">
        <v>4</v>
      </c>
      <c r="C19" s="44">
        <v>26</v>
      </c>
      <c r="D19" s="44">
        <v>0</v>
      </c>
      <c r="E19" s="44">
        <v>2</v>
      </c>
      <c r="F19" s="45">
        <f t="shared" si="6"/>
        <v>32</v>
      </c>
      <c r="G19" s="44">
        <v>6</v>
      </c>
      <c r="H19" s="44">
        <v>423</v>
      </c>
      <c r="I19" s="45">
        <f t="shared" si="7"/>
        <v>461</v>
      </c>
      <c r="J19" s="64">
        <f t="shared" si="0"/>
        <v>6.941431670282</v>
      </c>
      <c r="K19" s="64">
        <f t="shared" si="1"/>
        <v>1.30151843817787</v>
      </c>
      <c r="L19" s="64">
        <f t="shared" si="2"/>
        <v>91.7570498915401</v>
      </c>
      <c r="M19" s="44">
        <v>3</v>
      </c>
      <c r="N19" s="44">
        <v>271</v>
      </c>
      <c r="O19" s="44">
        <v>38</v>
      </c>
      <c r="P19" s="44">
        <v>29</v>
      </c>
      <c r="Q19" s="44">
        <v>49</v>
      </c>
      <c r="R19" s="44">
        <v>13</v>
      </c>
      <c r="S19" s="45">
        <f t="shared" si="8"/>
        <v>387</v>
      </c>
      <c r="T19" s="44">
        <v>28</v>
      </c>
      <c r="U19" s="44">
        <v>8</v>
      </c>
      <c r="V19" s="44">
        <v>10</v>
      </c>
      <c r="W19" s="44">
        <v>6</v>
      </c>
      <c r="X19" s="44">
        <v>22</v>
      </c>
      <c r="Y19" s="44">
        <v>1</v>
      </c>
      <c r="Z19" s="73">
        <f t="shared" si="9"/>
        <v>74</v>
      </c>
      <c r="AB19" s="74" t="str">
        <f t="shared" si="3"/>
        <v/>
      </c>
    </row>
    <row r="20" ht="26.25" customHeight="1" spans="1:28">
      <c r="A20" s="43" t="s">
        <v>58</v>
      </c>
      <c r="B20" s="44">
        <v>12</v>
      </c>
      <c r="C20" s="44">
        <v>8</v>
      </c>
      <c r="D20" s="44">
        <v>2</v>
      </c>
      <c r="E20" s="44">
        <v>2</v>
      </c>
      <c r="F20" s="45">
        <f t="shared" si="6"/>
        <v>24</v>
      </c>
      <c r="G20" s="44">
        <v>4</v>
      </c>
      <c r="H20" s="44">
        <v>249</v>
      </c>
      <c r="I20" s="45">
        <f t="shared" si="7"/>
        <v>277</v>
      </c>
      <c r="J20" s="64">
        <f t="shared" si="0"/>
        <v>8.66425992779783</v>
      </c>
      <c r="K20" s="64">
        <f t="shared" si="1"/>
        <v>1.44404332129964</v>
      </c>
      <c r="L20" s="64">
        <f t="shared" si="2"/>
        <v>89.8916967509025</v>
      </c>
      <c r="M20" s="44">
        <v>2</v>
      </c>
      <c r="N20" s="44">
        <v>184</v>
      </c>
      <c r="O20" s="44">
        <v>14</v>
      </c>
      <c r="P20" s="44">
        <v>11</v>
      </c>
      <c r="Q20" s="44">
        <v>25</v>
      </c>
      <c r="R20" s="44">
        <v>2</v>
      </c>
      <c r="S20" s="45">
        <f t="shared" si="8"/>
        <v>234</v>
      </c>
      <c r="T20" s="44">
        <v>14</v>
      </c>
      <c r="U20" s="44">
        <v>3</v>
      </c>
      <c r="V20" s="44">
        <v>3</v>
      </c>
      <c r="W20" s="44">
        <v>2</v>
      </c>
      <c r="X20" s="44">
        <v>21</v>
      </c>
      <c r="Y20" s="44">
        <v>0</v>
      </c>
      <c r="Z20" s="73">
        <f t="shared" si="9"/>
        <v>43</v>
      </c>
      <c r="AB20" s="74" t="str">
        <f t="shared" si="3"/>
        <v/>
      </c>
    </row>
    <row r="21" ht="26.25" customHeight="1" spans="1:28">
      <c r="A21" s="43" t="s">
        <v>59</v>
      </c>
      <c r="B21" s="44">
        <v>12</v>
      </c>
      <c r="C21" s="44">
        <v>0</v>
      </c>
      <c r="D21" s="44">
        <v>0</v>
      </c>
      <c r="E21" s="44">
        <v>1</v>
      </c>
      <c r="F21" s="45">
        <f t="shared" si="6"/>
        <v>13</v>
      </c>
      <c r="G21" s="44">
        <v>3</v>
      </c>
      <c r="H21" s="44">
        <v>155</v>
      </c>
      <c r="I21" s="45">
        <f t="shared" si="7"/>
        <v>171</v>
      </c>
      <c r="J21" s="64">
        <f t="shared" si="0"/>
        <v>7.60233918128655</v>
      </c>
      <c r="K21" s="64">
        <f t="shared" si="1"/>
        <v>1.75438596491228</v>
      </c>
      <c r="L21" s="64">
        <f t="shared" si="2"/>
        <v>90.6432748538012</v>
      </c>
      <c r="M21" s="44">
        <v>1</v>
      </c>
      <c r="N21" s="44">
        <v>113</v>
      </c>
      <c r="O21" s="44">
        <v>17</v>
      </c>
      <c r="P21" s="44">
        <v>4</v>
      </c>
      <c r="Q21" s="44">
        <v>18</v>
      </c>
      <c r="R21" s="44">
        <v>11</v>
      </c>
      <c r="S21" s="45">
        <f t="shared" si="8"/>
        <v>152</v>
      </c>
      <c r="T21" s="44">
        <v>6</v>
      </c>
      <c r="U21" s="44">
        <v>1</v>
      </c>
      <c r="V21" s="44">
        <v>2</v>
      </c>
      <c r="W21" s="44">
        <v>0</v>
      </c>
      <c r="X21" s="44">
        <v>10</v>
      </c>
      <c r="Y21" s="44">
        <v>0</v>
      </c>
      <c r="Z21" s="73">
        <f t="shared" si="9"/>
        <v>19</v>
      </c>
      <c r="AB21" s="74" t="str">
        <f t="shared" si="3"/>
        <v/>
      </c>
    </row>
    <row r="22" ht="26.25" customHeight="1" spans="1:28">
      <c r="A22" s="43" t="s">
        <v>60</v>
      </c>
      <c r="B22" s="44">
        <v>50</v>
      </c>
      <c r="C22" s="44">
        <v>4</v>
      </c>
      <c r="D22" s="44">
        <v>1</v>
      </c>
      <c r="E22" s="44">
        <v>1</v>
      </c>
      <c r="F22" s="45">
        <f t="shared" si="6"/>
        <v>56</v>
      </c>
      <c r="G22" s="44">
        <v>8</v>
      </c>
      <c r="H22" s="44">
        <v>507</v>
      </c>
      <c r="I22" s="45">
        <f t="shared" si="7"/>
        <v>571</v>
      </c>
      <c r="J22" s="64">
        <f t="shared" si="0"/>
        <v>9.80735551663748</v>
      </c>
      <c r="K22" s="64">
        <f t="shared" si="1"/>
        <v>1.40105078809107</v>
      </c>
      <c r="L22" s="64">
        <f t="shared" si="2"/>
        <v>88.7915936952715</v>
      </c>
      <c r="M22" s="44">
        <v>3</v>
      </c>
      <c r="N22" s="44">
        <v>358</v>
      </c>
      <c r="O22" s="44">
        <v>30</v>
      </c>
      <c r="P22" s="44">
        <v>32</v>
      </c>
      <c r="Q22" s="44">
        <v>67</v>
      </c>
      <c r="R22" s="44">
        <v>2</v>
      </c>
      <c r="S22" s="45">
        <f t="shared" si="8"/>
        <v>487</v>
      </c>
      <c r="T22" s="44">
        <v>24</v>
      </c>
      <c r="U22" s="44">
        <v>13</v>
      </c>
      <c r="V22" s="44">
        <v>6</v>
      </c>
      <c r="W22" s="44">
        <v>5</v>
      </c>
      <c r="X22" s="44">
        <v>36</v>
      </c>
      <c r="Y22" s="44">
        <v>0</v>
      </c>
      <c r="Z22" s="73">
        <f t="shared" si="9"/>
        <v>84</v>
      </c>
      <c r="AB22" s="74" t="str">
        <f t="shared" si="3"/>
        <v/>
      </c>
    </row>
    <row r="23" ht="26.25" customHeight="1" spans="1:28">
      <c r="A23" s="53" t="s">
        <v>61</v>
      </c>
      <c r="B23" s="44">
        <v>7</v>
      </c>
      <c r="C23" s="44">
        <v>23</v>
      </c>
      <c r="D23" s="44">
        <v>6</v>
      </c>
      <c r="E23" s="44">
        <v>1</v>
      </c>
      <c r="F23" s="45">
        <f t="shared" si="6"/>
        <v>37</v>
      </c>
      <c r="G23" s="44">
        <v>11</v>
      </c>
      <c r="H23" s="44">
        <v>307</v>
      </c>
      <c r="I23" s="45">
        <f t="shared" si="7"/>
        <v>355</v>
      </c>
      <c r="J23" s="64">
        <f t="shared" si="0"/>
        <v>10.4225352112676</v>
      </c>
      <c r="K23" s="64">
        <f t="shared" si="1"/>
        <v>3.09859154929577</v>
      </c>
      <c r="L23" s="64">
        <f t="shared" si="2"/>
        <v>86.4788732394366</v>
      </c>
      <c r="M23" s="44">
        <v>1</v>
      </c>
      <c r="N23" s="44">
        <v>234</v>
      </c>
      <c r="O23" s="44">
        <v>19</v>
      </c>
      <c r="P23" s="44">
        <v>36</v>
      </c>
      <c r="Q23" s="44">
        <v>11</v>
      </c>
      <c r="R23" s="44">
        <v>16</v>
      </c>
      <c r="S23" s="45">
        <f t="shared" si="8"/>
        <v>300</v>
      </c>
      <c r="T23" s="44">
        <v>20</v>
      </c>
      <c r="U23" s="44">
        <v>8</v>
      </c>
      <c r="V23" s="44">
        <v>3</v>
      </c>
      <c r="W23" s="44">
        <v>7</v>
      </c>
      <c r="X23" s="44">
        <v>17</v>
      </c>
      <c r="Y23" s="44">
        <v>1</v>
      </c>
      <c r="Z23" s="73">
        <f t="shared" si="9"/>
        <v>55</v>
      </c>
      <c r="AB23" s="74" t="str">
        <f t="shared" si="3"/>
        <v/>
      </c>
    </row>
    <row r="24" ht="26.25" customHeight="1" spans="1:28">
      <c r="A24" s="53" t="s">
        <v>62</v>
      </c>
      <c r="B24" s="54">
        <v>5</v>
      </c>
      <c r="C24" s="54">
        <v>9</v>
      </c>
      <c r="D24" s="54">
        <v>9</v>
      </c>
      <c r="E24" s="54">
        <v>1</v>
      </c>
      <c r="F24" s="45">
        <f t="shared" si="6"/>
        <v>24</v>
      </c>
      <c r="G24" s="54">
        <v>9</v>
      </c>
      <c r="H24" s="54">
        <v>252</v>
      </c>
      <c r="I24" s="45">
        <f t="shared" si="7"/>
        <v>285</v>
      </c>
      <c r="J24" s="64">
        <f t="shared" si="0"/>
        <v>8.42105263157895</v>
      </c>
      <c r="K24" s="64">
        <f t="shared" si="1"/>
        <v>3.15789473684211</v>
      </c>
      <c r="L24" s="64">
        <f t="shared" si="2"/>
        <v>88.4210526315789</v>
      </c>
      <c r="M24" s="54">
        <v>2</v>
      </c>
      <c r="N24" s="54">
        <v>181</v>
      </c>
      <c r="O24" s="54">
        <v>33</v>
      </c>
      <c r="P24" s="54">
        <v>18</v>
      </c>
      <c r="Q24" s="44">
        <v>18</v>
      </c>
      <c r="R24" s="54">
        <v>15</v>
      </c>
      <c r="S24" s="45">
        <f t="shared" si="8"/>
        <v>250</v>
      </c>
      <c r="T24" s="54">
        <v>7</v>
      </c>
      <c r="U24" s="54">
        <v>4</v>
      </c>
      <c r="V24" s="54">
        <v>6</v>
      </c>
      <c r="W24" s="54">
        <v>5</v>
      </c>
      <c r="X24" s="54">
        <v>13</v>
      </c>
      <c r="Y24" s="54">
        <v>0</v>
      </c>
      <c r="Z24" s="73">
        <f t="shared" si="9"/>
        <v>35</v>
      </c>
      <c r="AB24" s="74" t="str">
        <f t="shared" si="3"/>
        <v/>
      </c>
    </row>
    <row r="25" s="27" customFormat="1" ht="26.25" customHeight="1" spans="1:28">
      <c r="A25" s="55" t="s">
        <v>63</v>
      </c>
      <c r="B25" s="56">
        <f t="shared" ref="B25:I25" si="10">SUM(B14:B24)</f>
        <v>1006</v>
      </c>
      <c r="C25" s="56">
        <f t="shared" si="10"/>
        <v>183</v>
      </c>
      <c r="D25" s="56">
        <f t="shared" si="10"/>
        <v>56</v>
      </c>
      <c r="E25" s="56">
        <f t="shared" si="10"/>
        <v>132</v>
      </c>
      <c r="F25" s="56">
        <f t="shared" si="10"/>
        <v>1377</v>
      </c>
      <c r="G25" s="56">
        <f t="shared" si="10"/>
        <v>260</v>
      </c>
      <c r="H25" s="56">
        <f t="shared" si="10"/>
        <v>10820</v>
      </c>
      <c r="I25" s="56">
        <f t="shared" si="10"/>
        <v>12457</v>
      </c>
      <c r="J25" s="67">
        <f t="shared" si="0"/>
        <v>11.0540258489203</v>
      </c>
      <c r="K25" s="67">
        <f t="shared" si="1"/>
        <v>2.08717989885205</v>
      </c>
      <c r="L25" s="67">
        <f t="shared" si="2"/>
        <v>86.8587942522277</v>
      </c>
      <c r="M25" s="56">
        <f t="shared" ref="M25:Z25" si="11">SUM(M14:M24)</f>
        <v>88</v>
      </c>
      <c r="N25" s="56">
        <f t="shared" si="11"/>
        <v>6963</v>
      </c>
      <c r="O25" s="56">
        <f t="shared" si="11"/>
        <v>1247</v>
      </c>
      <c r="P25" s="56">
        <f t="shared" si="11"/>
        <v>904</v>
      </c>
      <c r="Q25" s="56">
        <f t="shared" si="11"/>
        <v>1286</v>
      </c>
      <c r="R25" s="56">
        <f t="shared" si="11"/>
        <v>484</v>
      </c>
      <c r="S25" s="56">
        <f t="shared" si="11"/>
        <v>10400</v>
      </c>
      <c r="T25" s="56">
        <f t="shared" si="11"/>
        <v>535</v>
      </c>
      <c r="U25" s="56">
        <f t="shared" si="11"/>
        <v>393</v>
      </c>
      <c r="V25" s="56">
        <f t="shared" si="11"/>
        <v>214</v>
      </c>
      <c r="W25" s="56">
        <f t="shared" si="11"/>
        <v>182</v>
      </c>
      <c r="X25" s="56">
        <f t="shared" si="11"/>
        <v>733</v>
      </c>
      <c r="Y25" s="56">
        <f t="shared" si="11"/>
        <v>19</v>
      </c>
      <c r="Z25" s="77">
        <f t="shared" si="11"/>
        <v>2057</v>
      </c>
      <c r="AB25" s="74" t="str">
        <f t="shared" si="3"/>
        <v/>
      </c>
    </row>
    <row r="26" s="27" customFormat="1" ht="30" customHeight="1" spans="1:28">
      <c r="A26" s="57" t="s">
        <v>64</v>
      </c>
      <c r="B26" s="58">
        <f t="shared" ref="B26:I26" si="12">+B13+B25</f>
        <v>1044</v>
      </c>
      <c r="C26" s="58">
        <f t="shared" si="12"/>
        <v>252</v>
      </c>
      <c r="D26" s="58">
        <f t="shared" si="12"/>
        <v>69</v>
      </c>
      <c r="E26" s="58">
        <f t="shared" si="12"/>
        <v>150</v>
      </c>
      <c r="F26" s="58">
        <f t="shared" si="12"/>
        <v>1515</v>
      </c>
      <c r="G26" s="58">
        <f t="shared" si="12"/>
        <v>280</v>
      </c>
      <c r="H26" s="58">
        <f t="shared" si="12"/>
        <v>12280</v>
      </c>
      <c r="I26" s="58">
        <f t="shared" si="12"/>
        <v>14075</v>
      </c>
      <c r="J26" s="68">
        <f t="shared" si="0"/>
        <v>10.7637655417407</v>
      </c>
      <c r="K26" s="68">
        <f t="shared" si="1"/>
        <v>1.98934280639432</v>
      </c>
      <c r="L26" s="68">
        <f t="shared" si="2"/>
        <v>87.246891651865</v>
      </c>
      <c r="M26" s="58">
        <f t="shared" ref="M26:Z26" si="13">+M13+M25</f>
        <v>94</v>
      </c>
      <c r="N26" s="58">
        <f t="shared" si="13"/>
        <v>7980</v>
      </c>
      <c r="O26" s="58">
        <f t="shared" si="13"/>
        <v>1376</v>
      </c>
      <c r="P26" s="58">
        <f t="shared" si="13"/>
        <v>1020</v>
      </c>
      <c r="Q26" s="58">
        <f t="shared" si="13"/>
        <v>1405</v>
      </c>
      <c r="R26" s="58">
        <f t="shared" si="13"/>
        <v>605</v>
      </c>
      <c r="S26" s="58">
        <f t="shared" si="13"/>
        <v>11781</v>
      </c>
      <c r="T26" s="58">
        <f t="shared" si="13"/>
        <v>613</v>
      </c>
      <c r="U26" s="58">
        <f t="shared" si="13"/>
        <v>423</v>
      </c>
      <c r="V26" s="58">
        <f t="shared" si="13"/>
        <v>235</v>
      </c>
      <c r="W26" s="58">
        <f t="shared" si="13"/>
        <v>212</v>
      </c>
      <c r="X26" s="58">
        <f t="shared" si="13"/>
        <v>811</v>
      </c>
      <c r="Y26" s="58">
        <f t="shared" si="13"/>
        <v>20</v>
      </c>
      <c r="Z26" s="78">
        <f t="shared" si="13"/>
        <v>2294</v>
      </c>
      <c r="AB26" s="74" t="str">
        <f t="shared" si="3"/>
        <v/>
      </c>
    </row>
    <row r="28" spans="26:26">
      <c r="Z28" s="79" t="str">
        <f>'[2]３月(1)'!AB29</f>
        <v>令和４年３月分</v>
      </c>
    </row>
    <row r="29" spans="2:26"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</row>
  </sheetData>
  <mergeCells count="27">
    <mergeCell ref="A1:Z1"/>
    <mergeCell ref="B3:L3"/>
    <mergeCell ref="N3:Z3"/>
    <mergeCell ref="B4:L4"/>
    <mergeCell ref="N4:S4"/>
    <mergeCell ref="T4:Z4"/>
    <mergeCell ref="B5:F5"/>
    <mergeCell ref="J5:L5"/>
    <mergeCell ref="J6:L6"/>
    <mergeCell ref="A3:A7"/>
    <mergeCell ref="G5:G6"/>
    <mergeCell ref="H5:H6"/>
    <mergeCell ref="I5:I6"/>
    <mergeCell ref="M3:M7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</mergeCells>
  <pageMargins left="0.7" right="0.7" top="0.75" bottom="0.75" header="0.3" footer="0.3"/>
  <pageSetup paperSize="9" orientation="portrait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1"/>
  <sheetViews>
    <sheetView tabSelected="1" zoomScale="90" zoomScaleNormal="90" workbookViewId="0">
      <selection activeCell="C5" sqref="C5"/>
    </sheetView>
  </sheetViews>
  <sheetFormatPr defaultColWidth="9" defaultRowHeight="18.75" outlineLevelCol="7"/>
  <cols>
    <col min="1" max="1" width="33.25" style="7" customWidth="1"/>
    <col min="2" max="2" width="33.25" style="8" customWidth="1"/>
    <col min="3" max="3" width="8.125" style="8" customWidth="1"/>
    <col min="4" max="6" width="15.75" style="8" customWidth="1"/>
    <col min="7" max="7" width="25.75" style="8" customWidth="1"/>
    <col min="8" max="8" width="20.75" style="8" customWidth="1"/>
  </cols>
  <sheetData>
    <row r="1" spans="1:8">
      <c r="A1" s="9" t="s">
        <v>105</v>
      </c>
      <c r="B1" s="9"/>
      <c r="C1" s="9"/>
      <c r="D1" s="9"/>
      <c r="E1" s="9"/>
      <c r="F1" s="9"/>
      <c r="G1" s="9"/>
      <c r="H1" s="9"/>
    </row>
    <row r="2" spans="1:8">
      <c r="A2" s="9"/>
      <c r="B2" s="9"/>
      <c r="C2" s="9"/>
      <c r="D2" s="9"/>
      <c r="E2" s="9"/>
      <c r="F2" s="9"/>
      <c r="G2" s="9"/>
      <c r="H2" s="9"/>
    </row>
    <row r="3" spans="1:8">
      <c r="A3" s="10" t="s">
        <v>106</v>
      </c>
      <c r="B3" s="10" t="s">
        <v>106</v>
      </c>
      <c r="C3" s="10" t="s">
        <v>9</v>
      </c>
      <c r="D3" s="11" t="s">
        <v>107</v>
      </c>
      <c r="E3" s="11" t="s">
        <v>107</v>
      </c>
      <c r="F3" s="11" t="s">
        <v>107</v>
      </c>
      <c r="G3" s="11" t="s">
        <v>107</v>
      </c>
      <c r="H3" s="11" t="s">
        <v>107</v>
      </c>
    </row>
    <row r="4" spans="1:8">
      <c r="A4" s="12"/>
      <c r="B4" s="12"/>
      <c r="C4" s="12"/>
      <c r="D4" s="10" t="s">
        <v>16</v>
      </c>
      <c r="E4" s="10" t="s">
        <v>108</v>
      </c>
      <c r="F4" s="10" t="s">
        <v>109</v>
      </c>
      <c r="G4" s="12" t="s">
        <v>110</v>
      </c>
      <c r="H4" s="12" t="s">
        <v>111</v>
      </c>
    </row>
    <row r="5" spans="1:8">
      <c r="A5" s="12"/>
      <c r="B5" s="12"/>
      <c r="C5" s="12"/>
      <c r="D5" s="12"/>
      <c r="E5" s="12"/>
      <c r="F5" s="12"/>
      <c r="G5" s="12"/>
      <c r="H5" s="12"/>
    </row>
    <row r="6" spans="1:8">
      <c r="A6" s="12"/>
      <c r="B6" s="12"/>
      <c r="C6" s="13"/>
      <c r="D6" s="13"/>
      <c r="E6" s="13"/>
      <c r="F6" s="13"/>
      <c r="G6" s="13"/>
      <c r="H6" s="13"/>
    </row>
    <row r="7" spans="1:8">
      <c r="A7" s="14"/>
      <c r="B7" s="15"/>
      <c r="C7" s="16" t="s">
        <v>88</v>
      </c>
      <c r="D7" s="116" t="s">
        <v>112</v>
      </c>
      <c r="E7" s="116" t="s">
        <v>112</v>
      </c>
      <c r="F7" s="116" t="s">
        <v>112</v>
      </c>
      <c r="G7" s="116" t="s">
        <v>112</v>
      </c>
      <c r="H7" s="116" t="s">
        <v>112</v>
      </c>
    </row>
    <row r="8" spans="1:8">
      <c r="A8" s="17" t="s">
        <v>113</v>
      </c>
      <c r="B8" s="18" t="s">
        <v>113</v>
      </c>
      <c r="C8" s="19">
        <v>1.63</v>
      </c>
      <c r="D8" s="19">
        <v>2036045</v>
      </c>
      <c r="E8" s="19">
        <v>1928594</v>
      </c>
      <c r="F8" s="19">
        <v>107451</v>
      </c>
      <c r="G8" s="19">
        <v>2026359</v>
      </c>
      <c r="H8" s="19">
        <v>9686</v>
      </c>
    </row>
    <row r="9" spans="1:8">
      <c r="A9" s="20" t="s">
        <v>114</v>
      </c>
      <c r="B9" s="20" t="s">
        <v>115</v>
      </c>
      <c r="C9" s="21">
        <v>2.19</v>
      </c>
      <c r="D9" s="21">
        <v>58488</v>
      </c>
      <c r="E9" s="21">
        <v>42263</v>
      </c>
      <c r="F9" s="21">
        <v>16225</v>
      </c>
      <c r="G9" s="21">
        <v>58411</v>
      </c>
      <c r="H9" s="21">
        <v>77</v>
      </c>
    </row>
    <row r="10" spans="1:8">
      <c r="A10" s="20" t="s">
        <v>114</v>
      </c>
      <c r="B10" s="20" t="s">
        <v>116</v>
      </c>
      <c r="C10" s="21">
        <v>2.16</v>
      </c>
      <c r="D10" s="21">
        <v>15977</v>
      </c>
      <c r="E10" s="21">
        <v>10978</v>
      </c>
      <c r="F10" s="21">
        <v>4999</v>
      </c>
      <c r="G10" s="21">
        <v>15956</v>
      </c>
      <c r="H10" s="21">
        <v>21</v>
      </c>
    </row>
    <row r="11" spans="1:8">
      <c r="A11" s="20" t="s">
        <v>114</v>
      </c>
      <c r="B11" s="20" t="s">
        <v>117</v>
      </c>
      <c r="C11" s="21">
        <v>0.88</v>
      </c>
      <c r="D11" s="21">
        <v>8062</v>
      </c>
      <c r="E11" s="21">
        <v>6227</v>
      </c>
      <c r="F11" s="21">
        <v>1835</v>
      </c>
      <c r="G11" s="21">
        <v>8032</v>
      </c>
      <c r="H11" s="21">
        <v>30</v>
      </c>
    </row>
    <row r="12" spans="1:8">
      <c r="A12" s="20" t="s">
        <v>114</v>
      </c>
      <c r="B12" s="20" t="s">
        <v>118</v>
      </c>
      <c r="C12" s="21">
        <v>0.94</v>
      </c>
      <c r="D12" s="21">
        <v>11337</v>
      </c>
      <c r="E12" s="21">
        <v>8469</v>
      </c>
      <c r="F12" s="21">
        <v>2868</v>
      </c>
      <c r="G12" s="21">
        <v>11252</v>
      </c>
      <c r="H12" s="21">
        <v>85</v>
      </c>
    </row>
    <row r="13" spans="1:8">
      <c r="A13" s="20" t="s">
        <v>114</v>
      </c>
      <c r="B13" s="20" t="s">
        <v>119</v>
      </c>
      <c r="C13" s="21">
        <v>1.22</v>
      </c>
      <c r="D13" s="21">
        <v>7984</v>
      </c>
      <c r="E13" s="21">
        <v>7035</v>
      </c>
      <c r="F13" s="21">
        <v>949</v>
      </c>
      <c r="G13" s="21">
        <v>7967</v>
      </c>
      <c r="H13" s="21">
        <v>17</v>
      </c>
    </row>
    <row r="14" spans="1:8">
      <c r="A14" s="20" t="s">
        <v>114</v>
      </c>
      <c r="B14" s="20" t="s">
        <v>120</v>
      </c>
      <c r="C14" s="21">
        <v>0.71</v>
      </c>
      <c r="D14" s="21">
        <v>5797</v>
      </c>
      <c r="E14" s="21">
        <v>4723</v>
      </c>
      <c r="F14" s="21">
        <v>1074</v>
      </c>
      <c r="G14" s="21">
        <v>5754</v>
      </c>
      <c r="H14" s="21">
        <v>43</v>
      </c>
    </row>
    <row r="15" spans="1:8">
      <c r="A15" s="20" t="s">
        <v>114</v>
      </c>
      <c r="B15" s="20" t="s">
        <v>121</v>
      </c>
      <c r="C15" s="21">
        <v>0.73</v>
      </c>
      <c r="D15" s="21">
        <v>6478</v>
      </c>
      <c r="E15" s="21">
        <v>4639</v>
      </c>
      <c r="F15" s="21">
        <v>1839</v>
      </c>
      <c r="G15" s="21">
        <v>6456</v>
      </c>
      <c r="H15" s="21">
        <v>22</v>
      </c>
    </row>
    <row r="16" spans="1:8">
      <c r="A16" s="20" t="s">
        <v>114</v>
      </c>
      <c r="B16" s="20" t="s">
        <v>122</v>
      </c>
      <c r="C16" s="21">
        <v>0.9</v>
      </c>
      <c r="D16" s="21">
        <v>23496</v>
      </c>
      <c r="E16" s="21">
        <v>21140</v>
      </c>
      <c r="F16" s="21">
        <v>2356</v>
      </c>
      <c r="G16" s="21">
        <v>23388</v>
      </c>
      <c r="H16" s="21">
        <v>108</v>
      </c>
    </row>
    <row r="17" spans="1:8">
      <c r="A17" s="20" t="s">
        <v>114</v>
      </c>
      <c r="B17" s="20" t="s">
        <v>123</v>
      </c>
      <c r="C17" s="21">
        <v>0.83</v>
      </c>
      <c r="D17" s="21">
        <v>11785</v>
      </c>
      <c r="E17" s="21">
        <v>9931</v>
      </c>
      <c r="F17" s="21">
        <v>1854</v>
      </c>
      <c r="G17" s="21">
        <v>11724</v>
      </c>
      <c r="H17" s="21">
        <v>61</v>
      </c>
    </row>
    <row r="18" spans="1:8">
      <c r="A18" s="20" t="s">
        <v>114</v>
      </c>
      <c r="B18" s="20" t="s">
        <v>124</v>
      </c>
      <c r="C18" s="21">
        <v>0.6</v>
      </c>
      <c r="D18" s="21">
        <v>7366</v>
      </c>
      <c r="E18" s="21">
        <v>5882</v>
      </c>
      <c r="F18" s="21">
        <v>1484</v>
      </c>
      <c r="G18" s="21">
        <v>7328</v>
      </c>
      <c r="H18" s="21">
        <v>38</v>
      </c>
    </row>
    <row r="19" spans="1:8">
      <c r="A19" s="20" t="s">
        <v>114</v>
      </c>
      <c r="B19" s="20" t="s">
        <v>125</v>
      </c>
      <c r="C19" s="21">
        <v>1.22</v>
      </c>
      <c r="D19" s="21">
        <v>57525</v>
      </c>
      <c r="E19" s="21">
        <v>52236</v>
      </c>
      <c r="F19" s="21">
        <v>5289</v>
      </c>
      <c r="G19" s="21">
        <v>57330</v>
      </c>
      <c r="H19" s="21">
        <v>195</v>
      </c>
    </row>
    <row r="20" spans="1:8">
      <c r="A20" s="20" t="s">
        <v>114</v>
      </c>
      <c r="B20" s="20" t="s">
        <v>126</v>
      </c>
      <c r="C20" s="21">
        <v>1.26</v>
      </c>
      <c r="D20" s="21">
        <v>53665</v>
      </c>
      <c r="E20" s="21">
        <v>51592</v>
      </c>
      <c r="F20" s="21">
        <v>2073</v>
      </c>
      <c r="G20" s="21">
        <v>53432</v>
      </c>
      <c r="H20" s="21">
        <v>233</v>
      </c>
    </row>
    <row r="21" spans="1:8">
      <c r="A21" s="20" t="s">
        <v>114</v>
      </c>
      <c r="B21" s="20" t="s">
        <v>127</v>
      </c>
      <c r="C21" s="21">
        <v>2</v>
      </c>
      <c r="D21" s="21">
        <v>270331</v>
      </c>
      <c r="E21" s="21">
        <v>268888</v>
      </c>
      <c r="F21" s="21">
        <v>1443</v>
      </c>
      <c r="G21" s="21">
        <v>269042</v>
      </c>
      <c r="H21" s="21">
        <v>1289</v>
      </c>
    </row>
    <row r="22" spans="1:8">
      <c r="A22" s="20" t="s">
        <v>114</v>
      </c>
      <c r="B22" s="20" t="s">
        <v>128</v>
      </c>
      <c r="C22" s="21">
        <v>1.28</v>
      </c>
      <c r="D22" s="21">
        <v>35833</v>
      </c>
      <c r="E22" s="21">
        <v>32101</v>
      </c>
      <c r="F22" s="21">
        <v>3732</v>
      </c>
      <c r="G22" s="21">
        <v>35699</v>
      </c>
      <c r="H22" s="21">
        <v>134</v>
      </c>
    </row>
    <row r="23" spans="1:8">
      <c r="A23" s="20" t="s">
        <v>114</v>
      </c>
      <c r="B23" s="20" t="s">
        <v>129</v>
      </c>
      <c r="C23" s="21">
        <v>0.64</v>
      </c>
      <c r="D23" s="21">
        <v>8982</v>
      </c>
      <c r="E23" s="21">
        <v>8580</v>
      </c>
      <c r="F23" s="21">
        <v>402</v>
      </c>
      <c r="G23" s="21">
        <v>8903</v>
      </c>
      <c r="H23" s="21">
        <v>79</v>
      </c>
    </row>
    <row r="24" spans="1:8">
      <c r="A24" s="20" t="s">
        <v>114</v>
      </c>
      <c r="B24" s="20" t="s">
        <v>130</v>
      </c>
      <c r="C24" s="21">
        <v>0.26</v>
      </c>
      <c r="D24" s="21">
        <v>1600</v>
      </c>
      <c r="E24" s="21">
        <v>1448</v>
      </c>
      <c r="F24" s="21">
        <v>152</v>
      </c>
      <c r="G24" s="21">
        <v>1571</v>
      </c>
      <c r="H24" s="21">
        <v>29</v>
      </c>
    </row>
    <row r="25" spans="1:8">
      <c r="A25" s="20" t="s">
        <v>114</v>
      </c>
      <c r="B25" s="20" t="s">
        <v>131</v>
      </c>
      <c r="C25" s="21">
        <v>0.44</v>
      </c>
      <c r="D25" s="21">
        <v>2957</v>
      </c>
      <c r="E25" s="21">
        <v>2495</v>
      </c>
      <c r="F25" s="21">
        <v>462</v>
      </c>
      <c r="G25" s="21">
        <v>2933</v>
      </c>
      <c r="H25" s="21">
        <v>24</v>
      </c>
    </row>
    <row r="26" spans="1:8">
      <c r="A26" s="20" t="s">
        <v>114</v>
      </c>
      <c r="B26" s="20" t="s">
        <v>132</v>
      </c>
      <c r="C26" s="21">
        <v>0.32</v>
      </c>
      <c r="D26" s="21">
        <v>1630</v>
      </c>
      <c r="E26" s="21">
        <v>1381</v>
      </c>
      <c r="F26" s="21">
        <v>249</v>
      </c>
      <c r="G26" s="21">
        <v>1604</v>
      </c>
      <c r="H26" s="21">
        <v>26</v>
      </c>
    </row>
    <row r="27" spans="1:8">
      <c r="A27" s="20" t="s">
        <v>114</v>
      </c>
      <c r="B27" s="20" t="s">
        <v>133</v>
      </c>
      <c r="C27" s="21">
        <v>0.68</v>
      </c>
      <c r="D27" s="21">
        <v>4231</v>
      </c>
      <c r="E27" s="21">
        <v>3662</v>
      </c>
      <c r="F27" s="21">
        <v>569</v>
      </c>
      <c r="G27" s="21">
        <v>4168</v>
      </c>
      <c r="H27" s="21">
        <v>63</v>
      </c>
    </row>
    <row r="28" spans="1:8">
      <c r="A28" s="20" t="s">
        <v>114</v>
      </c>
      <c r="B28" s="20" t="s">
        <v>134</v>
      </c>
      <c r="C28" s="21">
        <v>0.41</v>
      </c>
      <c r="D28" s="21">
        <v>5904</v>
      </c>
      <c r="E28" s="21">
        <v>4723</v>
      </c>
      <c r="F28" s="21">
        <v>1181</v>
      </c>
      <c r="G28" s="21">
        <v>5871</v>
      </c>
      <c r="H28" s="21">
        <v>33</v>
      </c>
    </row>
    <row r="29" spans="1:8">
      <c r="A29" s="20" t="s">
        <v>114</v>
      </c>
      <c r="B29" s="20" t="s">
        <v>135</v>
      </c>
      <c r="C29" s="21">
        <v>0.36</v>
      </c>
      <c r="D29" s="21">
        <v>5607</v>
      </c>
      <c r="E29" s="21">
        <v>4588</v>
      </c>
      <c r="F29" s="21">
        <v>1019</v>
      </c>
      <c r="G29" s="21">
        <v>5566</v>
      </c>
      <c r="H29" s="21">
        <v>41</v>
      </c>
    </row>
    <row r="30" spans="1:8">
      <c r="A30" s="20" t="s">
        <v>114</v>
      </c>
      <c r="B30" s="20" t="s">
        <v>136</v>
      </c>
      <c r="C30" s="21">
        <v>0.73</v>
      </c>
      <c r="D30" s="21">
        <v>15753</v>
      </c>
      <c r="E30" s="21">
        <v>13967</v>
      </c>
      <c r="F30" s="21">
        <v>1786</v>
      </c>
      <c r="G30" s="21">
        <v>15617</v>
      </c>
      <c r="H30" s="21">
        <v>136</v>
      </c>
    </row>
    <row r="31" spans="1:8">
      <c r="A31" s="20" t="s">
        <v>114</v>
      </c>
      <c r="B31" s="20" t="s">
        <v>137</v>
      </c>
      <c r="C31" s="21">
        <v>0.52</v>
      </c>
      <c r="D31" s="21">
        <v>19087</v>
      </c>
      <c r="E31" s="21">
        <v>17485</v>
      </c>
      <c r="F31" s="21">
        <v>1602</v>
      </c>
      <c r="G31" s="21">
        <v>18968</v>
      </c>
      <c r="H31" s="21">
        <v>119</v>
      </c>
    </row>
    <row r="32" spans="1:8">
      <c r="A32" s="20" t="s">
        <v>114</v>
      </c>
      <c r="B32" s="20" t="s">
        <v>138</v>
      </c>
      <c r="C32" s="21">
        <v>0.89</v>
      </c>
      <c r="D32" s="21">
        <v>15816</v>
      </c>
      <c r="E32" s="21">
        <v>14690</v>
      </c>
      <c r="F32" s="21">
        <v>1126</v>
      </c>
      <c r="G32" s="21">
        <v>15674</v>
      </c>
      <c r="H32" s="21">
        <v>142</v>
      </c>
    </row>
    <row r="33" spans="1:8">
      <c r="A33" s="20" t="s">
        <v>114</v>
      </c>
      <c r="B33" s="20" t="s">
        <v>139</v>
      </c>
      <c r="C33" s="21">
        <v>0.65</v>
      </c>
      <c r="D33" s="21">
        <v>6920</v>
      </c>
      <c r="E33" s="21">
        <v>6241</v>
      </c>
      <c r="F33" s="21">
        <v>679</v>
      </c>
      <c r="G33" s="21">
        <v>6877</v>
      </c>
      <c r="H33" s="21">
        <v>43</v>
      </c>
    </row>
    <row r="34" spans="1:8">
      <c r="A34" s="20" t="s">
        <v>114</v>
      </c>
      <c r="B34" s="20" t="s">
        <v>140</v>
      </c>
      <c r="C34" s="21">
        <v>1.18</v>
      </c>
      <c r="D34" s="21">
        <v>13204</v>
      </c>
      <c r="E34" s="21">
        <v>11756</v>
      </c>
      <c r="F34" s="21">
        <v>1448</v>
      </c>
      <c r="G34" s="21">
        <v>13110</v>
      </c>
      <c r="H34" s="21">
        <v>94</v>
      </c>
    </row>
    <row r="35" spans="1:8">
      <c r="A35" s="20" t="s">
        <v>114</v>
      </c>
      <c r="B35" s="20" t="s">
        <v>141</v>
      </c>
      <c r="C35" s="21">
        <v>1.9</v>
      </c>
      <c r="D35" s="21">
        <v>51885</v>
      </c>
      <c r="E35" s="21">
        <v>50347</v>
      </c>
      <c r="F35" s="21">
        <v>1538</v>
      </c>
      <c r="G35" s="21">
        <v>51727</v>
      </c>
      <c r="H35" s="21">
        <v>158</v>
      </c>
    </row>
    <row r="36" spans="1:8">
      <c r="A36" s="20" t="s">
        <v>114</v>
      </c>
      <c r="B36" s="20" t="s">
        <v>142</v>
      </c>
      <c r="C36" s="21">
        <v>0.83</v>
      </c>
      <c r="D36" s="21">
        <v>18032</v>
      </c>
      <c r="E36" s="21">
        <v>16908</v>
      </c>
      <c r="F36" s="21">
        <v>1124</v>
      </c>
      <c r="G36" s="21">
        <v>17929</v>
      </c>
      <c r="H36" s="21">
        <v>103</v>
      </c>
    </row>
    <row r="37" spans="1:8">
      <c r="A37" s="20" t="s">
        <v>114</v>
      </c>
      <c r="B37" s="20" t="s">
        <v>143</v>
      </c>
      <c r="C37" s="21">
        <v>1.16</v>
      </c>
      <c r="D37" s="21">
        <v>11228</v>
      </c>
      <c r="E37" s="21">
        <v>7941</v>
      </c>
      <c r="F37" s="21">
        <v>3287</v>
      </c>
      <c r="G37" s="21">
        <v>11155</v>
      </c>
      <c r="H37" s="21">
        <v>73</v>
      </c>
    </row>
    <row r="38" spans="1:8">
      <c r="A38" s="20" t="s">
        <v>114</v>
      </c>
      <c r="B38" s="20" t="s">
        <v>144</v>
      </c>
      <c r="C38" s="21">
        <v>1</v>
      </c>
      <c r="D38" s="21">
        <v>5677</v>
      </c>
      <c r="E38" s="21">
        <v>3800</v>
      </c>
      <c r="F38" s="21">
        <v>1877</v>
      </c>
      <c r="G38" s="21">
        <v>5651</v>
      </c>
      <c r="H38" s="21">
        <v>26</v>
      </c>
    </row>
    <row r="39" spans="1:8">
      <c r="A39" s="20" t="s">
        <v>114</v>
      </c>
      <c r="B39" s="20" t="s">
        <v>145</v>
      </c>
      <c r="C39" s="21">
        <v>1.04</v>
      </c>
      <c r="D39" s="21">
        <v>3787</v>
      </c>
      <c r="E39" s="21">
        <v>3660</v>
      </c>
      <c r="F39" s="21">
        <v>127</v>
      </c>
      <c r="G39" s="21">
        <v>3770</v>
      </c>
      <c r="H39" s="21">
        <v>17</v>
      </c>
    </row>
    <row r="40" spans="1:8">
      <c r="A40" s="20" t="s">
        <v>114</v>
      </c>
      <c r="B40" s="20" t="s">
        <v>146</v>
      </c>
      <c r="C40" s="21">
        <v>0.59</v>
      </c>
      <c r="D40" s="21">
        <v>2771</v>
      </c>
      <c r="E40" s="21">
        <v>2771</v>
      </c>
      <c r="F40" s="21" t="s">
        <v>147</v>
      </c>
      <c r="G40" s="21">
        <v>2765</v>
      </c>
      <c r="H40" s="21">
        <v>6</v>
      </c>
    </row>
    <row r="41" spans="1:8">
      <c r="A41" s="20" t="s">
        <v>114</v>
      </c>
      <c r="B41" s="20" t="s">
        <v>148</v>
      </c>
      <c r="C41" s="21">
        <v>0.59</v>
      </c>
      <c r="D41" s="21">
        <v>4044</v>
      </c>
      <c r="E41" s="21">
        <v>3567</v>
      </c>
      <c r="F41" s="21">
        <v>477</v>
      </c>
      <c r="G41" s="21">
        <v>4022</v>
      </c>
      <c r="H41" s="21">
        <v>22</v>
      </c>
    </row>
    <row r="42" spans="1:8">
      <c r="A42" s="20" t="s">
        <v>114</v>
      </c>
      <c r="B42" s="20" t="s">
        <v>149</v>
      </c>
      <c r="C42" s="21">
        <v>0.78</v>
      </c>
      <c r="D42" s="21">
        <v>7230</v>
      </c>
      <c r="E42" s="21">
        <v>7230</v>
      </c>
      <c r="F42" s="21" t="s">
        <v>147</v>
      </c>
      <c r="G42" s="21">
        <v>7184</v>
      </c>
      <c r="H42" s="21">
        <v>46</v>
      </c>
    </row>
    <row r="43" spans="1:8">
      <c r="A43" s="20" t="s">
        <v>114</v>
      </c>
      <c r="B43" s="20" t="s">
        <v>150</v>
      </c>
      <c r="C43" s="21">
        <v>0.92</v>
      </c>
      <c r="D43" s="21">
        <v>9976</v>
      </c>
      <c r="E43" s="21">
        <v>9721</v>
      </c>
      <c r="F43" s="21">
        <v>255</v>
      </c>
      <c r="G43" s="21">
        <v>9934</v>
      </c>
      <c r="H43" s="21">
        <v>42</v>
      </c>
    </row>
    <row r="44" spans="1:8">
      <c r="A44" s="20" t="s">
        <v>114</v>
      </c>
      <c r="B44" s="20" t="s">
        <v>151</v>
      </c>
      <c r="C44" s="21">
        <v>1.76</v>
      </c>
      <c r="D44" s="21">
        <v>12657</v>
      </c>
      <c r="E44" s="21">
        <v>10302</v>
      </c>
      <c r="F44" s="21">
        <v>2355</v>
      </c>
      <c r="G44" s="21">
        <v>12594</v>
      </c>
      <c r="H44" s="21">
        <v>63</v>
      </c>
    </row>
    <row r="45" spans="1:8">
      <c r="A45" s="20" t="s">
        <v>114</v>
      </c>
      <c r="B45" s="20" t="s">
        <v>152</v>
      </c>
      <c r="C45" s="21">
        <v>0.74</v>
      </c>
      <c r="D45" s="21">
        <v>3960</v>
      </c>
      <c r="E45" s="21">
        <v>2821</v>
      </c>
      <c r="F45" s="21">
        <v>1139</v>
      </c>
      <c r="G45" s="21">
        <v>3913</v>
      </c>
      <c r="H45" s="21">
        <v>47</v>
      </c>
    </row>
    <row r="46" spans="1:8">
      <c r="A46" s="20" t="s">
        <v>114</v>
      </c>
      <c r="B46" s="20" t="s">
        <v>153</v>
      </c>
      <c r="C46" s="21">
        <v>1.05</v>
      </c>
      <c r="D46" s="21">
        <v>8651</v>
      </c>
      <c r="E46" s="21">
        <v>7405</v>
      </c>
      <c r="F46" s="21">
        <v>1246</v>
      </c>
      <c r="G46" s="21">
        <v>8514</v>
      </c>
      <c r="H46" s="21">
        <v>137</v>
      </c>
    </row>
    <row r="47" spans="1:8">
      <c r="A47" s="22" t="s">
        <v>114</v>
      </c>
      <c r="B47" s="22" t="s">
        <v>154</v>
      </c>
      <c r="C47" s="23">
        <v>1.84</v>
      </c>
      <c r="D47" s="23">
        <v>6729</v>
      </c>
      <c r="E47" s="23">
        <v>4799</v>
      </c>
      <c r="F47" s="23">
        <v>1930</v>
      </c>
      <c r="G47" s="23">
        <v>6670</v>
      </c>
      <c r="H47" s="23">
        <v>59</v>
      </c>
    </row>
    <row r="48" spans="1:8">
      <c r="A48" s="20" t="s">
        <v>114</v>
      </c>
      <c r="B48" s="20" t="s">
        <v>155</v>
      </c>
      <c r="C48" s="21">
        <v>2.14</v>
      </c>
      <c r="D48" s="21">
        <v>48882</v>
      </c>
      <c r="E48" s="21">
        <v>30690</v>
      </c>
      <c r="F48" s="21">
        <v>18192</v>
      </c>
      <c r="G48" s="21">
        <v>48657</v>
      </c>
      <c r="H48" s="21">
        <v>225</v>
      </c>
    </row>
    <row r="49" spans="1:8">
      <c r="A49" s="20" t="s">
        <v>114</v>
      </c>
      <c r="B49" s="20" t="s">
        <v>156</v>
      </c>
      <c r="C49" s="21">
        <v>0.92</v>
      </c>
      <c r="D49" s="21">
        <v>7474</v>
      </c>
      <c r="E49" s="21">
        <v>6636</v>
      </c>
      <c r="F49" s="21">
        <v>838</v>
      </c>
      <c r="G49" s="21">
        <v>7399</v>
      </c>
      <c r="H49" s="21">
        <v>75</v>
      </c>
    </row>
    <row r="50" spans="1:8">
      <c r="A50" s="20" t="s">
        <v>114</v>
      </c>
      <c r="B50" s="20" t="s">
        <v>157</v>
      </c>
      <c r="C50" s="21">
        <v>1.45</v>
      </c>
      <c r="D50" s="21">
        <v>9595</v>
      </c>
      <c r="E50" s="21">
        <v>8190</v>
      </c>
      <c r="F50" s="21">
        <v>1405</v>
      </c>
      <c r="G50" s="21">
        <v>9553</v>
      </c>
      <c r="H50" s="21">
        <v>42</v>
      </c>
    </row>
    <row r="51" spans="1:8">
      <c r="A51" s="20" t="s">
        <v>114</v>
      </c>
      <c r="B51" s="20" t="s">
        <v>158</v>
      </c>
      <c r="C51" s="21">
        <v>0.92</v>
      </c>
      <c r="D51" s="21">
        <v>9177</v>
      </c>
      <c r="E51" s="21">
        <v>6855</v>
      </c>
      <c r="F51" s="21">
        <v>2322</v>
      </c>
      <c r="G51" s="21">
        <v>9116</v>
      </c>
      <c r="H51" s="21">
        <v>61</v>
      </c>
    </row>
    <row r="52" spans="1:8">
      <c r="A52" s="20" t="s">
        <v>114</v>
      </c>
      <c r="B52" s="20" t="s">
        <v>159</v>
      </c>
      <c r="C52" s="21">
        <v>1.63</v>
      </c>
      <c r="D52" s="21">
        <v>10547</v>
      </c>
      <c r="E52" s="21">
        <v>10001</v>
      </c>
      <c r="F52" s="21">
        <v>546</v>
      </c>
      <c r="G52" s="21">
        <v>10437</v>
      </c>
      <c r="H52" s="21">
        <v>110</v>
      </c>
    </row>
    <row r="53" spans="1:8">
      <c r="A53" s="20" t="s">
        <v>114</v>
      </c>
      <c r="B53" s="20" t="s">
        <v>160</v>
      </c>
      <c r="C53" s="21">
        <v>1.32</v>
      </c>
      <c r="D53" s="21">
        <v>8795</v>
      </c>
      <c r="E53" s="21">
        <v>6944</v>
      </c>
      <c r="F53" s="21">
        <v>1851</v>
      </c>
      <c r="G53" s="21">
        <v>8769</v>
      </c>
      <c r="H53" s="21">
        <v>26</v>
      </c>
    </row>
    <row r="54" spans="1:8">
      <c r="A54" s="20" t="s">
        <v>114</v>
      </c>
      <c r="B54" s="20" t="s">
        <v>161</v>
      </c>
      <c r="C54" s="21">
        <v>1.44</v>
      </c>
      <c r="D54" s="21">
        <v>14384</v>
      </c>
      <c r="E54" s="21">
        <v>11467</v>
      </c>
      <c r="F54" s="21">
        <v>2917</v>
      </c>
      <c r="G54" s="21">
        <v>14204</v>
      </c>
      <c r="H54" s="21">
        <v>180</v>
      </c>
    </row>
    <row r="55" spans="1:8">
      <c r="A55" s="20" t="s">
        <v>114</v>
      </c>
      <c r="B55" s="20" t="s">
        <v>162</v>
      </c>
      <c r="C55" s="21">
        <v>2.24</v>
      </c>
      <c r="D55" s="21">
        <v>25824</v>
      </c>
      <c r="E55" s="21">
        <v>20494</v>
      </c>
      <c r="F55" s="21">
        <v>5330</v>
      </c>
      <c r="G55" s="21">
        <v>25688</v>
      </c>
      <c r="H55" s="21">
        <v>136</v>
      </c>
    </row>
    <row r="56" spans="1:8">
      <c r="A56" s="20" t="s">
        <v>163</v>
      </c>
      <c r="B56" s="18" t="s">
        <v>164</v>
      </c>
      <c r="C56" s="19">
        <v>3.62</v>
      </c>
      <c r="D56" s="19">
        <v>71420</v>
      </c>
      <c r="E56" s="19">
        <v>71420</v>
      </c>
      <c r="F56" s="19" t="s">
        <v>147</v>
      </c>
      <c r="G56" s="19">
        <v>71293</v>
      </c>
      <c r="H56" s="19">
        <v>127</v>
      </c>
    </row>
    <row r="57" spans="1:8">
      <c r="A57" s="20" t="s">
        <v>163</v>
      </c>
      <c r="B57" s="20" t="s">
        <v>165</v>
      </c>
      <c r="C57" s="21">
        <v>1.7</v>
      </c>
      <c r="D57" s="21">
        <v>18673</v>
      </c>
      <c r="E57" s="21">
        <v>18673</v>
      </c>
      <c r="F57" s="21" t="s">
        <v>147</v>
      </c>
      <c r="G57" s="21">
        <v>18554</v>
      </c>
      <c r="H57" s="21">
        <v>119</v>
      </c>
    </row>
    <row r="58" spans="1:8">
      <c r="A58" s="20" t="s">
        <v>163</v>
      </c>
      <c r="B58" s="20" t="s">
        <v>166</v>
      </c>
      <c r="C58" s="21">
        <v>1.46</v>
      </c>
      <c r="D58" s="21">
        <v>19395</v>
      </c>
      <c r="E58" s="21">
        <v>19395</v>
      </c>
      <c r="F58" s="21" t="s">
        <v>147</v>
      </c>
      <c r="G58" s="21">
        <v>19340</v>
      </c>
      <c r="H58" s="21">
        <v>55</v>
      </c>
    </row>
    <row r="59" spans="1:8">
      <c r="A59" s="20" t="s">
        <v>163</v>
      </c>
      <c r="B59" s="20" t="s">
        <v>167</v>
      </c>
      <c r="C59" s="21">
        <v>2.21</v>
      </c>
      <c r="D59" s="21">
        <v>21594</v>
      </c>
      <c r="E59" s="21">
        <v>21594</v>
      </c>
      <c r="F59" s="21" t="s">
        <v>147</v>
      </c>
      <c r="G59" s="21">
        <v>21364</v>
      </c>
      <c r="H59" s="21">
        <v>230</v>
      </c>
    </row>
    <row r="60" spans="1:8">
      <c r="A60" s="20" t="s">
        <v>163</v>
      </c>
      <c r="B60" s="20" t="s">
        <v>168</v>
      </c>
      <c r="C60" s="21">
        <v>1.83</v>
      </c>
      <c r="D60" s="21">
        <v>69098</v>
      </c>
      <c r="E60" s="21">
        <v>69098</v>
      </c>
      <c r="F60" s="21" t="s">
        <v>147</v>
      </c>
      <c r="G60" s="21">
        <v>68965</v>
      </c>
      <c r="H60" s="21">
        <v>133</v>
      </c>
    </row>
    <row r="61" spans="1:8">
      <c r="A61" s="20" t="s">
        <v>163</v>
      </c>
      <c r="B61" s="20" t="s">
        <v>169</v>
      </c>
      <c r="C61" s="21">
        <v>1.89</v>
      </c>
      <c r="D61" s="21">
        <v>29085</v>
      </c>
      <c r="E61" s="21">
        <v>29085</v>
      </c>
      <c r="F61" s="21" t="s">
        <v>147</v>
      </c>
      <c r="G61" s="21">
        <v>29020</v>
      </c>
      <c r="H61" s="21">
        <v>65</v>
      </c>
    </row>
    <row r="62" spans="1:8">
      <c r="A62" s="20" t="s">
        <v>163</v>
      </c>
      <c r="B62" s="20" t="s">
        <v>170</v>
      </c>
      <c r="C62" s="21">
        <v>1.94</v>
      </c>
      <c r="D62" s="21">
        <v>14071</v>
      </c>
      <c r="E62" s="21">
        <v>14071</v>
      </c>
      <c r="F62" s="21" t="s">
        <v>147</v>
      </c>
      <c r="G62" s="21">
        <v>14014</v>
      </c>
      <c r="H62" s="21">
        <v>57</v>
      </c>
    </row>
    <row r="63" spans="1:8">
      <c r="A63" s="20" t="s">
        <v>163</v>
      </c>
      <c r="B63" s="20" t="s">
        <v>171</v>
      </c>
      <c r="C63" s="21">
        <v>1.49</v>
      </c>
      <c r="D63" s="21">
        <v>11800</v>
      </c>
      <c r="E63" s="21">
        <v>11800</v>
      </c>
      <c r="F63" s="21" t="s">
        <v>147</v>
      </c>
      <c r="G63" s="21">
        <v>11764</v>
      </c>
      <c r="H63" s="21">
        <v>36</v>
      </c>
    </row>
    <row r="64" spans="1:8">
      <c r="A64" s="20" t="s">
        <v>163</v>
      </c>
      <c r="B64" s="20" t="s">
        <v>172</v>
      </c>
      <c r="C64" s="21">
        <v>1.37</v>
      </c>
      <c r="D64" s="21">
        <v>9477</v>
      </c>
      <c r="E64" s="21">
        <v>9477</v>
      </c>
      <c r="F64" s="21" t="s">
        <v>147</v>
      </c>
      <c r="G64" s="21">
        <v>9392</v>
      </c>
      <c r="H64" s="21">
        <v>85</v>
      </c>
    </row>
    <row r="65" spans="1:8">
      <c r="A65" s="20" t="s">
        <v>163</v>
      </c>
      <c r="B65" s="20" t="s">
        <v>173</v>
      </c>
      <c r="C65" s="21">
        <v>0.9</v>
      </c>
      <c r="D65" s="21">
        <v>7128</v>
      </c>
      <c r="E65" s="21">
        <v>7128</v>
      </c>
      <c r="F65" s="21" t="s">
        <v>147</v>
      </c>
      <c r="G65" s="21">
        <v>7052</v>
      </c>
      <c r="H65" s="21">
        <v>76</v>
      </c>
    </row>
    <row r="66" spans="1:8">
      <c r="A66" s="20" t="s">
        <v>163</v>
      </c>
      <c r="B66" s="20" t="s">
        <v>174</v>
      </c>
      <c r="C66" s="21">
        <v>2.01</v>
      </c>
      <c r="D66" s="21">
        <v>46790</v>
      </c>
      <c r="E66" s="21">
        <v>46790</v>
      </c>
      <c r="F66" s="21" t="s">
        <v>147</v>
      </c>
      <c r="G66" s="21">
        <v>46516</v>
      </c>
      <c r="H66" s="21">
        <v>274</v>
      </c>
    </row>
    <row r="67" spans="1:8">
      <c r="A67" s="20" t="s">
        <v>163</v>
      </c>
      <c r="B67" s="20" t="s">
        <v>175</v>
      </c>
      <c r="C67" s="21">
        <v>2.81</v>
      </c>
      <c r="D67" s="21">
        <v>41208</v>
      </c>
      <c r="E67" s="21">
        <v>41208</v>
      </c>
      <c r="F67" s="21" t="s">
        <v>147</v>
      </c>
      <c r="G67" s="21">
        <v>40675</v>
      </c>
      <c r="H67" s="21">
        <v>533</v>
      </c>
    </row>
    <row r="68" spans="1:8">
      <c r="A68" s="20" t="s">
        <v>163</v>
      </c>
      <c r="B68" s="20" t="s">
        <v>176</v>
      </c>
      <c r="C68" s="21">
        <v>4.81</v>
      </c>
      <c r="D68" s="21">
        <v>132417</v>
      </c>
      <c r="E68" s="21">
        <v>132417</v>
      </c>
      <c r="F68" s="21" t="s">
        <v>147</v>
      </c>
      <c r="G68" s="21">
        <v>131780</v>
      </c>
      <c r="H68" s="21">
        <v>637</v>
      </c>
    </row>
    <row r="69" spans="1:8">
      <c r="A69" s="20" t="s">
        <v>163</v>
      </c>
      <c r="B69" s="20" t="s">
        <v>177</v>
      </c>
      <c r="C69" s="21">
        <v>2.97</v>
      </c>
      <c r="D69" s="21">
        <v>24580</v>
      </c>
      <c r="E69" s="21">
        <v>24580</v>
      </c>
      <c r="F69" s="21" t="s">
        <v>147</v>
      </c>
      <c r="G69" s="21">
        <v>24532</v>
      </c>
      <c r="H69" s="21">
        <v>48</v>
      </c>
    </row>
    <row r="70" spans="1:8">
      <c r="A70" s="20" t="s">
        <v>163</v>
      </c>
      <c r="B70" s="20" t="s">
        <v>178</v>
      </c>
      <c r="C70" s="21">
        <v>2.83</v>
      </c>
      <c r="D70" s="21">
        <v>43160</v>
      </c>
      <c r="E70" s="21">
        <v>43160</v>
      </c>
      <c r="F70" s="21" t="s">
        <v>147</v>
      </c>
      <c r="G70" s="21">
        <v>42986</v>
      </c>
      <c r="H70" s="21">
        <v>174</v>
      </c>
    </row>
    <row r="71" spans="1:8">
      <c r="A71" s="20" t="s">
        <v>163</v>
      </c>
      <c r="B71" s="20" t="s">
        <v>179</v>
      </c>
      <c r="C71" s="21">
        <v>1.75</v>
      </c>
      <c r="D71" s="21">
        <v>12657</v>
      </c>
      <c r="E71" s="21">
        <v>12657</v>
      </c>
      <c r="F71" s="21" t="s">
        <v>147</v>
      </c>
      <c r="G71" s="21">
        <v>12600</v>
      </c>
      <c r="H71" s="21">
        <v>57</v>
      </c>
    </row>
    <row r="72" spans="1:8">
      <c r="A72" s="20" t="s">
        <v>163</v>
      </c>
      <c r="B72" s="20" t="s">
        <v>180</v>
      </c>
      <c r="C72" s="21">
        <v>1.95</v>
      </c>
      <c r="D72" s="21">
        <v>23483</v>
      </c>
      <c r="E72" s="21">
        <v>23483</v>
      </c>
      <c r="F72" s="21" t="s">
        <v>147</v>
      </c>
      <c r="G72" s="21">
        <v>23387</v>
      </c>
      <c r="H72" s="21">
        <v>96</v>
      </c>
    </row>
    <row r="73" spans="1:8">
      <c r="A73" s="20" t="s">
        <v>163</v>
      </c>
      <c r="B73" s="20" t="s">
        <v>181</v>
      </c>
      <c r="C73" s="21">
        <v>2.37</v>
      </c>
      <c r="D73" s="21">
        <v>22268</v>
      </c>
      <c r="E73" s="21">
        <v>22268</v>
      </c>
      <c r="F73" s="21" t="s">
        <v>147</v>
      </c>
      <c r="G73" s="21">
        <v>22190</v>
      </c>
      <c r="H73" s="21">
        <v>78</v>
      </c>
    </row>
    <row r="74" spans="1:8">
      <c r="A74" s="20" t="s">
        <v>163</v>
      </c>
      <c r="B74" s="20" t="s">
        <v>182</v>
      </c>
      <c r="C74" s="21">
        <v>2.63</v>
      </c>
      <c r="D74" s="21">
        <v>42435</v>
      </c>
      <c r="E74" s="21">
        <v>42435</v>
      </c>
      <c r="F74" s="21" t="s">
        <v>147</v>
      </c>
      <c r="G74" s="21">
        <v>42294</v>
      </c>
      <c r="H74" s="21">
        <v>141</v>
      </c>
    </row>
    <row r="75" spans="1:8">
      <c r="A75" s="20" t="s">
        <v>163</v>
      </c>
      <c r="B75" s="20" t="s">
        <v>183</v>
      </c>
      <c r="C75" s="21">
        <v>2.02</v>
      </c>
      <c r="D75" s="21">
        <v>14904</v>
      </c>
      <c r="E75" s="21">
        <v>14904</v>
      </c>
      <c r="F75" s="21" t="s">
        <v>147</v>
      </c>
      <c r="G75" s="21">
        <v>14850</v>
      </c>
      <c r="H75" s="21">
        <v>54</v>
      </c>
    </row>
    <row r="76" spans="1:8">
      <c r="A76" s="20" t="s">
        <v>184</v>
      </c>
      <c r="B76" s="20" t="s">
        <v>185</v>
      </c>
      <c r="C76" s="21">
        <v>3.62</v>
      </c>
      <c r="D76" s="21">
        <v>11926</v>
      </c>
      <c r="E76" s="21">
        <v>11926</v>
      </c>
      <c r="F76" s="21" t="s">
        <v>147</v>
      </c>
      <c r="G76" s="21">
        <v>11905</v>
      </c>
      <c r="H76" s="21">
        <v>21</v>
      </c>
    </row>
    <row r="77" spans="1:8">
      <c r="A77" s="20" t="s">
        <v>184</v>
      </c>
      <c r="B77" s="20" t="s">
        <v>186</v>
      </c>
      <c r="C77" s="21">
        <v>4.5</v>
      </c>
      <c r="D77" s="21">
        <v>11302</v>
      </c>
      <c r="E77" s="21">
        <v>11302</v>
      </c>
      <c r="F77" s="21" t="s">
        <v>147</v>
      </c>
      <c r="G77" s="21">
        <v>11290</v>
      </c>
      <c r="H77" s="21">
        <v>12</v>
      </c>
    </row>
    <row r="78" spans="1:8">
      <c r="A78" s="20" t="s">
        <v>184</v>
      </c>
      <c r="B78" s="20" t="s">
        <v>187</v>
      </c>
      <c r="C78" s="21">
        <v>2.96</v>
      </c>
      <c r="D78" s="21">
        <v>8158</v>
      </c>
      <c r="E78" s="21">
        <v>8158</v>
      </c>
      <c r="F78" s="21" t="s">
        <v>147</v>
      </c>
      <c r="G78" s="21">
        <v>8158</v>
      </c>
      <c r="H78" s="21" t="s">
        <v>188</v>
      </c>
    </row>
    <row r="79" spans="1:8">
      <c r="A79" s="20" t="s">
        <v>184</v>
      </c>
      <c r="B79" s="20" t="s">
        <v>189</v>
      </c>
      <c r="C79" s="21">
        <v>1.81</v>
      </c>
      <c r="D79" s="21">
        <v>4046</v>
      </c>
      <c r="E79" s="21">
        <v>4046</v>
      </c>
      <c r="F79" s="21" t="s">
        <v>147</v>
      </c>
      <c r="G79" s="21">
        <v>4032</v>
      </c>
      <c r="H79" s="21">
        <v>14</v>
      </c>
    </row>
    <row r="80" spans="1:8">
      <c r="A80" s="20" t="s">
        <v>184</v>
      </c>
      <c r="B80" s="20" t="s">
        <v>190</v>
      </c>
      <c r="C80" s="21">
        <v>1.58</v>
      </c>
      <c r="D80" s="21">
        <v>4579</v>
      </c>
      <c r="E80" s="21">
        <v>4579</v>
      </c>
      <c r="F80" s="21" t="s">
        <v>147</v>
      </c>
      <c r="G80" s="21">
        <v>4559</v>
      </c>
      <c r="H80" s="21">
        <v>20</v>
      </c>
    </row>
    <row r="81" spans="1:8">
      <c r="A81" s="20" t="s">
        <v>184</v>
      </c>
      <c r="B81" s="20" t="s">
        <v>191</v>
      </c>
      <c r="C81" s="21">
        <v>1.73</v>
      </c>
      <c r="D81" s="21">
        <v>5324</v>
      </c>
      <c r="E81" s="21">
        <v>5324</v>
      </c>
      <c r="F81" s="21" t="s">
        <v>147</v>
      </c>
      <c r="G81" s="21">
        <v>5323</v>
      </c>
      <c r="H81" s="21">
        <v>1</v>
      </c>
    </row>
    <row r="82" spans="1:8">
      <c r="A82" s="20" t="s">
        <v>184</v>
      </c>
      <c r="B82" s="20" t="s">
        <v>192</v>
      </c>
      <c r="C82" s="21">
        <v>0.87</v>
      </c>
      <c r="D82" s="21">
        <v>2146</v>
      </c>
      <c r="E82" s="21">
        <v>2146</v>
      </c>
      <c r="F82" s="21" t="s">
        <v>147</v>
      </c>
      <c r="G82" s="21">
        <v>2132</v>
      </c>
      <c r="H82" s="21">
        <v>14</v>
      </c>
    </row>
    <row r="83" spans="1:8">
      <c r="A83" s="20" t="s">
        <v>184</v>
      </c>
      <c r="B83" s="20" t="s">
        <v>193</v>
      </c>
      <c r="C83" s="21">
        <v>1.03</v>
      </c>
      <c r="D83" s="21">
        <v>3369</v>
      </c>
      <c r="E83" s="21">
        <v>3369</v>
      </c>
      <c r="F83" s="21" t="s">
        <v>147</v>
      </c>
      <c r="G83" s="21">
        <v>3363</v>
      </c>
      <c r="H83" s="21">
        <v>6</v>
      </c>
    </row>
    <row r="84" spans="1:8">
      <c r="A84" s="20" t="s">
        <v>184</v>
      </c>
      <c r="B84" s="20" t="s">
        <v>194</v>
      </c>
      <c r="C84" s="21">
        <v>1.28</v>
      </c>
      <c r="D84" s="21">
        <v>4263</v>
      </c>
      <c r="E84" s="21">
        <v>4263</v>
      </c>
      <c r="F84" s="21" t="s">
        <v>147</v>
      </c>
      <c r="G84" s="21">
        <v>4259</v>
      </c>
      <c r="H84" s="21">
        <v>4</v>
      </c>
    </row>
    <row r="85" spans="1:8">
      <c r="A85" s="20" t="s">
        <v>184</v>
      </c>
      <c r="B85" s="20" t="s">
        <v>195</v>
      </c>
      <c r="C85" s="21">
        <v>1.13</v>
      </c>
      <c r="D85" s="21">
        <v>3188</v>
      </c>
      <c r="E85" s="21">
        <v>3188</v>
      </c>
      <c r="F85" s="21" t="s">
        <v>147</v>
      </c>
      <c r="G85" s="21">
        <v>3185</v>
      </c>
      <c r="H85" s="21">
        <v>3</v>
      </c>
    </row>
    <row r="86" spans="1:8">
      <c r="A86" s="20" t="s">
        <v>184</v>
      </c>
      <c r="B86" s="20" t="s">
        <v>196</v>
      </c>
      <c r="C86" s="21">
        <v>1.93</v>
      </c>
      <c r="D86" s="21">
        <v>5227</v>
      </c>
      <c r="E86" s="21">
        <v>5227</v>
      </c>
      <c r="F86" s="21" t="s">
        <v>147</v>
      </c>
      <c r="G86" s="21">
        <v>5181</v>
      </c>
      <c r="H86" s="21">
        <v>46</v>
      </c>
    </row>
    <row r="87" spans="1:8">
      <c r="A87" s="20" t="s">
        <v>184</v>
      </c>
      <c r="B87" s="20" t="s">
        <v>197</v>
      </c>
      <c r="C87" s="21">
        <v>1.59</v>
      </c>
      <c r="D87" s="21">
        <v>8244</v>
      </c>
      <c r="E87" s="21">
        <v>8244</v>
      </c>
      <c r="F87" s="21" t="s">
        <v>147</v>
      </c>
      <c r="G87" s="21">
        <v>8205</v>
      </c>
      <c r="H87" s="21">
        <v>39</v>
      </c>
    </row>
    <row r="88" spans="1:8">
      <c r="A88" s="20" t="s">
        <v>184</v>
      </c>
      <c r="B88" s="20" t="s">
        <v>198</v>
      </c>
      <c r="C88" s="21">
        <v>1.25</v>
      </c>
      <c r="D88" s="21">
        <v>4149</v>
      </c>
      <c r="E88" s="21">
        <v>4149</v>
      </c>
      <c r="F88" s="21" t="s">
        <v>147</v>
      </c>
      <c r="G88" s="21">
        <v>4106</v>
      </c>
      <c r="H88" s="21">
        <v>43</v>
      </c>
    </row>
    <row r="89" spans="1:8">
      <c r="A89" s="20" t="s">
        <v>184</v>
      </c>
      <c r="B89" s="20" t="s">
        <v>199</v>
      </c>
      <c r="C89" s="21">
        <v>0.91</v>
      </c>
      <c r="D89" s="21">
        <v>3408</v>
      </c>
      <c r="E89" s="21">
        <v>3408</v>
      </c>
      <c r="F89" s="21" t="s">
        <v>147</v>
      </c>
      <c r="G89" s="21">
        <v>3382</v>
      </c>
      <c r="H89" s="21">
        <v>26</v>
      </c>
    </row>
    <row r="90" spans="1:8">
      <c r="A90" s="20" t="s">
        <v>184</v>
      </c>
      <c r="B90" s="20" t="s">
        <v>200</v>
      </c>
      <c r="C90" s="21">
        <v>1.2</v>
      </c>
      <c r="D90" s="21">
        <v>4264</v>
      </c>
      <c r="E90" s="21">
        <v>4264</v>
      </c>
      <c r="F90" s="21" t="s">
        <v>147</v>
      </c>
      <c r="G90" s="21">
        <v>4260</v>
      </c>
      <c r="H90" s="21">
        <v>4</v>
      </c>
    </row>
    <row r="91" spans="1:8">
      <c r="A91" s="20" t="s">
        <v>184</v>
      </c>
      <c r="B91" s="20" t="s">
        <v>201</v>
      </c>
      <c r="C91" s="21">
        <v>1.29</v>
      </c>
      <c r="D91" s="21">
        <v>4423</v>
      </c>
      <c r="E91" s="21">
        <v>4423</v>
      </c>
      <c r="F91" s="21" t="s">
        <v>147</v>
      </c>
      <c r="G91" s="21">
        <v>4381</v>
      </c>
      <c r="H91" s="21">
        <v>42</v>
      </c>
    </row>
    <row r="92" spans="1:8">
      <c r="A92" s="20" t="s">
        <v>184</v>
      </c>
      <c r="B92" s="20" t="s">
        <v>202</v>
      </c>
      <c r="C92" s="21">
        <v>1.97</v>
      </c>
      <c r="D92" s="21">
        <v>11718</v>
      </c>
      <c r="E92" s="21">
        <v>11718</v>
      </c>
      <c r="F92" s="21" t="s">
        <v>147</v>
      </c>
      <c r="G92" s="21">
        <v>11683</v>
      </c>
      <c r="H92" s="21">
        <v>35</v>
      </c>
    </row>
    <row r="93" spans="1:8">
      <c r="A93" s="20" t="s">
        <v>184</v>
      </c>
      <c r="B93" s="20" t="s">
        <v>203</v>
      </c>
      <c r="C93" s="21">
        <v>1.45</v>
      </c>
      <c r="D93" s="21">
        <v>9312</v>
      </c>
      <c r="E93" s="21">
        <v>9312</v>
      </c>
      <c r="F93" s="21" t="s">
        <v>147</v>
      </c>
      <c r="G93" s="21">
        <v>9275</v>
      </c>
      <c r="H93" s="21">
        <v>37</v>
      </c>
    </row>
    <row r="94" spans="1:8">
      <c r="A94" s="20" t="s">
        <v>184</v>
      </c>
      <c r="B94" s="20" t="s">
        <v>204</v>
      </c>
      <c r="C94" s="21">
        <v>1.15</v>
      </c>
      <c r="D94" s="21">
        <v>4919</v>
      </c>
      <c r="E94" s="21">
        <v>4919</v>
      </c>
      <c r="F94" s="21" t="s">
        <v>147</v>
      </c>
      <c r="G94" s="21">
        <v>4903</v>
      </c>
      <c r="H94" s="21">
        <v>16</v>
      </c>
    </row>
    <row r="95" spans="1:8">
      <c r="A95" s="20" t="s">
        <v>184</v>
      </c>
      <c r="B95" s="20" t="s">
        <v>205</v>
      </c>
      <c r="C95" s="21">
        <v>1.69</v>
      </c>
      <c r="D95" s="21">
        <v>9785</v>
      </c>
      <c r="E95" s="21">
        <v>9785</v>
      </c>
      <c r="F95" s="21" t="s">
        <v>147</v>
      </c>
      <c r="G95" s="21">
        <v>9779</v>
      </c>
      <c r="H95" s="21">
        <v>6</v>
      </c>
    </row>
    <row r="96" spans="1:8">
      <c r="A96" s="20" t="s">
        <v>184</v>
      </c>
      <c r="B96" s="20" t="s">
        <v>206</v>
      </c>
      <c r="C96" s="21">
        <v>1.41</v>
      </c>
      <c r="D96" s="21">
        <v>5459</v>
      </c>
      <c r="E96" s="21">
        <v>5459</v>
      </c>
      <c r="F96" s="21" t="s">
        <v>147</v>
      </c>
      <c r="G96" s="21">
        <v>5412</v>
      </c>
      <c r="H96" s="21">
        <v>47</v>
      </c>
    </row>
    <row r="97" spans="1:8">
      <c r="A97" s="20" t="s">
        <v>184</v>
      </c>
      <c r="B97" s="20" t="s">
        <v>207</v>
      </c>
      <c r="C97" s="21">
        <v>0.61</v>
      </c>
      <c r="D97" s="21">
        <v>2527</v>
      </c>
      <c r="E97" s="21">
        <v>2527</v>
      </c>
      <c r="F97" s="21" t="s">
        <v>147</v>
      </c>
      <c r="G97" s="21">
        <v>2520</v>
      </c>
      <c r="H97" s="21">
        <v>7</v>
      </c>
    </row>
    <row r="98" spans="1:8">
      <c r="A98" s="20" t="s">
        <v>184</v>
      </c>
      <c r="B98" s="20" t="s">
        <v>208</v>
      </c>
      <c r="C98" s="21">
        <v>0.88</v>
      </c>
      <c r="D98" s="21">
        <v>4101</v>
      </c>
      <c r="E98" s="21">
        <v>4101</v>
      </c>
      <c r="F98" s="21" t="s">
        <v>147</v>
      </c>
      <c r="G98" s="21">
        <v>4081</v>
      </c>
      <c r="H98" s="21">
        <v>20</v>
      </c>
    </row>
    <row r="99" spans="1:8">
      <c r="A99" s="20" t="s">
        <v>184</v>
      </c>
      <c r="B99" s="20" t="s">
        <v>209</v>
      </c>
      <c r="C99" s="21">
        <v>1</v>
      </c>
      <c r="D99" s="21">
        <v>2624</v>
      </c>
      <c r="E99" s="21">
        <v>2624</v>
      </c>
      <c r="F99" s="21" t="s">
        <v>147</v>
      </c>
      <c r="G99" s="21">
        <v>2597</v>
      </c>
      <c r="H99" s="21">
        <v>27</v>
      </c>
    </row>
    <row r="100" spans="1:8">
      <c r="A100" s="20" t="s">
        <v>184</v>
      </c>
      <c r="B100" s="20" t="s">
        <v>210</v>
      </c>
      <c r="C100" s="21">
        <v>1.48</v>
      </c>
      <c r="D100" s="21">
        <v>2801</v>
      </c>
      <c r="E100" s="21">
        <v>2801</v>
      </c>
      <c r="F100" s="21" t="s">
        <v>147</v>
      </c>
      <c r="G100" s="21">
        <v>2789</v>
      </c>
      <c r="H100" s="21">
        <v>12</v>
      </c>
    </row>
    <row r="101" spans="1:8">
      <c r="A101" s="20" t="s">
        <v>184</v>
      </c>
      <c r="B101" s="20" t="s">
        <v>211</v>
      </c>
      <c r="C101" s="21">
        <v>0.88</v>
      </c>
      <c r="D101" s="21">
        <v>3274</v>
      </c>
      <c r="E101" s="21">
        <v>3274</v>
      </c>
      <c r="F101" s="21" t="s">
        <v>147</v>
      </c>
      <c r="G101" s="21">
        <v>3239</v>
      </c>
      <c r="H101" s="21">
        <v>35</v>
      </c>
    </row>
    <row r="102" spans="1:8">
      <c r="A102" s="20" t="s">
        <v>184</v>
      </c>
      <c r="B102" s="20" t="s">
        <v>212</v>
      </c>
      <c r="C102" s="21">
        <v>0.77</v>
      </c>
      <c r="D102" s="21">
        <v>1851</v>
      </c>
      <c r="E102" s="21">
        <v>1851</v>
      </c>
      <c r="F102" s="21" t="s">
        <v>147</v>
      </c>
      <c r="G102" s="21">
        <v>1835</v>
      </c>
      <c r="H102" s="21">
        <v>16</v>
      </c>
    </row>
    <row r="103" spans="1:8">
      <c r="A103" s="20" t="s">
        <v>184</v>
      </c>
      <c r="B103" s="20" t="s">
        <v>213</v>
      </c>
      <c r="C103" s="21">
        <v>1.46</v>
      </c>
      <c r="D103" s="21">
        <v>5894</v>
      </c>
      <c r="E103" s="21">
        <v>5894</v>
      </c>
      <c r="F103" s="21" t="s">
        <v>147</v>
      </c>
      <c r="G103" s="21">
        <v>5874</v>
      </c>
      <c r="H103" s="21">
        <v>20</v>
      </c>
    </row>
    <row r="104" spans="1:8">
      <c r="A104" s="20" t="s">
        <v>184</v>
      </c>
      <c r="B104" s="20" t="s">
        <v>214</v>
      </c>
      <c r="C104" s="21">
        <v>0.61</v>
      </c>
      <c r="D104" s="21">
        <v>2283</v>
      </c>
      <c r="E104" s="21">
        <v>2283</v>
      </c>
      <c r="F104" s="21" t="s">
        <v>147</v>
      </c>
      <c r="G104" s="21">
        <v>2272</v>
      </c>
      <c r="H104" s="21">
        <v>11</v>
      </c>
    </row>
    <row r="105" spans="1:8">
      <c r="A105" s="20" t="s">
        <v>184</v>
      </c>
      <c r="B105" s="20" t="s">
        <v>215</v>
      </c>
      <c r="C105" s="21">
        <v>0.56</v>
      </c>
      <c r="D105" s="21">
        <v>2369</v>
      </c>
      <c r="E105" s="21">
        <v>2369</v>
      </c>
      <c r="F105" s="21" t="s">
        <v>147</v>
      </c>
      <c r="G105" s="21">
        <v>2353</v>
      </c>
      <c r="H105" s="21">
        <v>16</v>
      </c>
    </row>
    <row r="106" spans="1:8">
      <c r="A106" s="20" t="s">
        <v>184</v>
      </c>
      <c r="B106" s="20" t="s">
        <v>216</v>
      </c>
      <c r="C106" s="21">
        <v>0.58</v>
      </c>
      <c r="D106" s="21">
        <v>2226</v>
      </c>
      <c r="E106" s="21">
        <v>2226</v>
      </c>
      <c r="F106" s="21" t="s">
        <v>147</v>
      </c>
      <c r="G106" s="21">
        <v>2204</v>
      </c>
      <c r="H106" s="21">
        <v>22</v>
      </c>
    </row>
    <row r="107" spans="1:8">
      <c r="A107" s="20" t="s">
        <v>184</v>
      </c>
      <c r="B107" s="20" t="s">
        <v>217</v>
      </c>
      <c r="C107" s="21">
        <v>0.91</v>
      </c>
      <c r="D107" s="21">
        <v>3472</v>
      </c>
      <c r="E107" s="21">
        <v>3472</v>
      </c>
      <c r="F107" s="21" t="s">
        <v>147</v>
      </c>
      <c r="G107" s="21">
        <v>3439</v>
      </c>
      <c r="H107" s="21">
        <v>33</v>
      </c>
    </row>
    <row r="108" spans="1:8">
      <c r="A108" s="20" t="s">
        <v>184</v>
      </c>
      <c r="B108" s="20" t="s">
        <v>218</v>
      </c>
      <c r="C108" s="21">
        <v>1.16</v>
      </c>
      <c r="D108" s="21">
        <v>3993</v>
      </c>
      <c r="E108" s="21">
        <v>3993</v>
      </c>
      <c r="F108" s="21" t="s">
        <v>147</v>
      </c>
      <c r="G108" s="21">
        <v>3973</v>
      </c>
      <c r="H108" s="21">
        <v>20</v>
      </c>
    </row>
    <row r="109" spans="1:8">
      <c r="A109" s="20" t="s">
        <v>184</v>
      </c>
      <c r="B109" s="20" t="s">
        <v>219</v>
      </c>
      <c r="C109" s="21">
        <v>1.64</v>
      </c>
      <c r="D109" s="21">
        <v>5771</v>
      </c>
      <c r="E109" s="21">
        <v>5771</v>
      </c>
      <c r="F109" s="21" t="s">
        <v>147</v>
      </c>
      <c r="G109" s="21">
        <v>5765</v>
      </c>
      <c r="H109" s="21">
        <v>6</v>
      </c>
    </row>
    <row r="110" spans="1:8">
      <c r="A110" s="20" t="s">
        <v>184</v>
      </c>
      <c r="B110" s="20" t="s">
        <v>220</v>
      </c>
      <c r="C110" s="21">
        <v>3.43</v>
      </c>
      <c r="D110" s="21">
        <v>16956</v>
      </c>
      <c r="E110" s="21">
        <v>16956</v>
      </c>
      <c r="F110" s="21" t="s">
        <v>147</v>
      </c>
      <c r="G110" s="21">
        <v>16909</v>
      </c>
      <c r="H110" s="21">
        <v>47</v>
      </c>
    </row>
    <row r="111" spans="1:8">
      <c r="A111" s="20" t="s">
        <v>184</v>
      </c>
      <c r="B111" s="20" t="s">
        <v>221</v>
      </c>
      <c r="C111" s="21">
        <v>2.36</v>
      </c>
      <c r="D111" s="21">
        <v>9497</v>
      </c>
      <c r="E111" s="21">
        <v>9497</v>
      </c>
      <c r="F111" s="21" t="s">
        <v>147</v>
      </c>
      <c r="G111" s="21">
        <v>9475</v>
      </c>
      <c r="H111" s="21">
        <v>22</v>
      </c>
    </row>
    <row r="112" spans="1:8">
      <c r="A112" s="20" t="s">
        <v>184</v>
      </c>
      <c r="B112" s="20" t="s">
        <v>222</v>
      </c>
      <c r="C112" s="21">
        <v>1.9</v>
      </c>
      <c r="D112" s="21">
        <v>7572</v>
      </c>
      <c r="E112" s="21">
        <v>7572</v>
      </c>
      <c r="F112" s="21" t="s">
        <v>147</v>
      </c>
      <c r="G112" s="21">
        <v>7533</v>
      </c>
      <c r="H112" s="21">
        <v>39</v>
      </c>
    </row>
    <row r="113" spans="1:8">
      <c r="A113" s="20" t="s">
        <v>184</v>
      </c>
      <c r="B113" s="20" t="s">
        <v>223</v>
      </c>
      <c r="C113" s="21">
        <v>2.97</v>
      </c>
      <c r="D113" s="21">
        <v>7848</v>
      </c>
      <c r="E113" s="21">
        <v>7848</v>
      </c>
      <c r="F113" s="21" t="s">
        <v>147</v>
      </c>
      <c r="G113" s="21">
        <v>7845</v>
      </c>
      <c r="H113" s="21">
        <v>3</v>
      </c>
    </row>
    <row r="114" spans="1:8">
      <c r="A114" s="20" t="s">
        <v>184</v>
      </c>
      <c r="B114" s="20" t="s">
        <v>224</v>
      </c>
      <c r="C114" s="21">
        <v>3.18</v>
      </c>
      <c r="D114" s="21">
        <v>7295</v>
      </c>
      <c r="E114" s="21">
        <v>7295</v>
      </c>
      <c r="F114" s="21" t="s">
        <v>147</v>
      </c>
      <c r="G114" s="21">
        <v>7240</v>
      </c>
      <c r="H114" s="21">
        <v>55</v>
      </c>
    </row>
    <row r="115" spans="1:8">
      <c r="A115" s="20" t="s">
        <v>184</v>
      </c>
      <c r="B115" s="20" t="s">
        <v>225</v>
      </c>
      <c r="C115" s="21">
        <v>1.45</v>
      </c>
      <c r="D115" s="21">
        <v>5608</v>
      </c>
      <c r="E115" s="21">
        <v>5608</v>
      </c>
      <c r="F115" s="21" t="s">
        <v>147</v>
      </c>
      <c r="G115" s="21">
        <v>5601</v>
      </c>
      <c r="H115" s="21">
        <v>7</v>
      </c>
    </row>
    <row r="116" spans="1:8">
      <c r="A116" s="20" t="s">
        <v>184</v>
      </c>
      <c r="B116" s="20" t="s">
        <v>226</v>
      </c>
      <c r="C116" s="21">
        <v>1.54</v>
      </c>
      <c r="D116" s="21">
        <v>8163</v>
      </c>
      <c r="E116" s="21">
        <v>8163</v>
      </c>
      <c r="F116" s="21" t="s">
        <v>147</v>
      </c>
      <c r="G116" s="21">
        <v>8142</v>
      </c>
      <c r="H116" s="21">
        <v>21</v>
      </c>
    </row>
    <row r="117" spans="1:8">
      <c r="A117" s="20" t="s">
        <v>184</v>
      </c>
      <c r="B117" s="20" t="s">
        <v>227</v>
      </c>
      <c r="C117" s="21">
        <v>1.6</v>
      </c>
      <c r="D117" s="21">
        <v>7785</v>
      </c>
      <c r="E117" s="21">
        <v>7785</v>
      </c>
      <c r="F117" s="21" t="s">
        <v>147</v>
      </c>
      <c r="G117" s="21">
        <v>7690</v>
      </c>
      <c r="H117" s="21">
        <v>95</v>
      </c>
    </row>
    <row r="118" spans="1:8">
      <c r="A118" s="20" t="s">
        <v>184</v>
      </c>
      <c r="B118" s="20" t="s">
        <v>228</v>
      </c>
      <c r="C118" s="21">
        <v>3.74</v>
      </c>
      <c r="D118" s="21">
        <v>17193</v>
      </c>
      <c r="E118" s="21">
        <v>17193</v>
      </c>
      <c r="F118" s="21" t="s">
        <v>147</v>
      </c>
      <c r="G118" s="21">
        <v>17170</v>
      </c>
      <c r="H118" s="21">
        <v>23</v>
      </c>
    </row>
    <row r="119" spans="1:8">
      <c r="A119" s="20" t="s">
        <v>184</v>
      </c>
      <c r="B119" s="20" t="s">
        <v>229</v>
      </c>
      <c r="C119" s="21">
        <v>1.67</v>
      </c>
      <c r="D119" s="21">
        <v>5087</v>
      </c>
      <c r="E119" s="21">
        <v>5087</v>
      </c>
      <c r="F119" s="21" t="s">
        <v>147</v>
      </c>
      <c r="G119" s="21">
        <v>5075</v>
      </c>
      <c r="H119" s="21">
        <v>12</v>
      </c>
    </row>
    <row r="120" spans="1:8">
      <c r="A120" s="20" t="s">
        <v>184</v>
      </c>
      <c r="B120" s="20" t="s">
        <v>230</v>
      </c>
      <c r="C120" s="21">
        <v>1.99</v>
      </c>
      <c r="D120" s="21">
        <v>7050</v>
      </c>
      <c r="E120" s="21">
        <v>7050</v>
      </c>
      <c r="F120" s="21" t="s">
        <v>147</v>
      </c>
      <c r="G120" s="21">
        <v>6987</v>
      </c>
      <c r="H120" s="21">
        <v>63</v>
      </c>
    </row>
    <row r="121" spans="1:8">
      <c r="A121" s="20" t="s">
        <v>184</v>
      </c>
      <c r="B121" s="20" t="s">
        <v>231</v>
      </c>
      <c r="C121" s="21">
        <v>2.47</v>
      </c>
      <c r="D121" s="21">
        <v>8820</v>
      </c>
      <c r="E121" s="21">
        <v>8820</v>
      </c>
      <c r="F121" s="21" t="s">
        <v>147</v>
      </c>
      <c r="G121" s="21">
        <v>8797</v>
      </c>
      <c r="H121" s="21">
        <v>23</v>
      </c>
    </row>
    <row r="122" spans="1:8">
      <c r="A122" s="20" t="s">
        <v>184</v>
      </c>
      <c r="B122" s="20" t="s">
        <v>232</v>
      </c>
      <c r="C122" s="21">
        <v>1.48</v>
      </c>
      <c r="D122" s="21">
        <v>2783</v>
      </c>
      <c r="E122" s="21">
        <v>2783</v>
      </c>
      <c r="F122" s="21" t="s">
        <v>147</v>
      </c>
      <c r="G122" s="21">
        <v>2752</v>
      </c>
      <c r="H122" s="21">
        <v>31</v>
      </c>
    </row>
    <row r="123" spans="1:8">
      <c r="A123" s="20" t="s">
        <v>184</v>
      </c>
      <c r="B123" s="20" t="s">
        <v>233</v>
      </c>
      <c r="C123" s="21">
        <v>1.31</v>
      </c>
      <c r="D123" s="21">
        <v>2671</v>
      </c>
      <c r="E123" s="21">
        <v>2671</v>
      </c>
      <c r="F123" s="21" t="s">
        <v>147</v>
      </c>
      <c r="G123" s="21">
        <v>2659</v>
      </c>
      <c r="H123" s="21">
        <v>12</v>
      </c>
    </row>
    <row r="124" spans="1:8">
      <c r="A124" s="20" t="s">
        <v>184</v>
      </c>
      <c r="B124" s="20" t="s">
        <v>234</v>
      </c>
      <c r="C124" s="21">
        <v>1.47</v>
      </c>
      <c r="D124" s="21">
        <v>6971</v>
      </c>
      <c r="E124" s="21">
        <v>6971</v>
      </c>
      <c r="F124" s="21" t="s">
        <v>147</v>
      </c>
      <c r="G124" s="21">
        <v>6945</v>
      </c>
      <c r="H124" s="21">
        <v>26</v>
      </c>
    </row>
    <row r="125" spans="1:8">
      <c r="A125" s="20" t="s">
        <v>184</v>
      </c>
      <c r="B125" s="20" t="s">
        <v>235</v>
      </c>
      <c r="C125" s="21">
        <v>1.3</v>
      </c>
      <c r="D125" s="21">
        <v>5979</v>
      </c>
      <c r="E125" s="21">
        <v>5979</v>
      </c>
      <c r="F125" s="21" t="s">
        <v>147</v>
      </c>
      <c r="G125" s="21">
        <v>5955</v>
      </c>
      <c r="H125" s="21">
        <v>24</v>
      </c>
    </row>
    <row r="126" spans="1:8">
      <c r="A126" s="20" t="s">
        <v>184</v>
      </c>
      <c r="B126" s="20" t="s">
        <v>236</v>
      </c>
      <c r="C126" s="21">
        <v>1.52</v>
      </c>
      <c r="D126" s="21">
        <v>3256</v>
      </c>
      <c r="E126" s="21">
        <v>3256</v>
      </c>
      <c r="F126" s="21" t="s">
        <v>147</v>
      </c>
      <c r="G126" s="21">
        <v>3224</v>
      </c>
      <c r="H126" s="21">
        <v>32</v>
      </c>
    </row>
    <row r="127" spans="1:8">
      <c r="A127" s="20" t="s">
        <v>184</v>
      </c>
      <c r="B127" s="20" t="s">
        <v>237</v>
      </c>
      <c r="C127" s="21">
        <v>1.46</v>
      </c>
      <c r="D127" s="21">
        <v>3723</v>
      </c>
      <c r="E127" s="21">
        <v>3723</v>
      </c>
      <c r="F127" s="21" t="s">
        <v>147</v>
      </c>
      <c r="G127" s="21">
        <v>3705</v>
      </c>
      <c r="H127" s="21">
        <v>18</v>
      </c>
    </row>
    <row r="128" spans="1:8">
      <c r="A128" s="20" t="s">
        <v>184</v>
      </c>
      <c r="B128" s="20" t="s">
        <v>238</v>
      </c>
      <c r="C128" s="21">
        <v>1.5</v>
      </c>
      <c r="D128" s="21">
        <v>6268</v>
      </c>
      <c r="E128" s="21">
        <v>6268</v>
      </c>
      <c r="F128" s="21" t="s">
        <v>147</v>
      </c>
      <c r="G128" s="21">
        <v>6218</v>
      </c>
      <c r="H128" s="21">
        <v>50</v>
      </c>
    </row>
    <row r="129" spans="1:8">
      <c r="A129" s="20" t="s">
        <v>184</v>
      </c>
      <c r="B129" s="20" t="s">
        <v>239</v>
      </c>
      <c r="C129" s="21">
        <v>2.2</v>
      </c>
      <c r="D129" s="21">
        <v>11242</v>
      </c>
      <c r="E129" s="21">
        <v>11242</v>
      </c>
      <c r="F129" s="21" t="s">
        <v>147</v>
      </c>
      <c r="G129" s="21">
        <v>11233</v>
      </c>
      <c r="H129" s="21">
        <v>9</v>
      </c>
    </row>
    <row r="130" spans="1:8">
      <c r="A130" s="22" t="s">
        <v>184</v>
      </c>
      <c r="B130" s="22" t="s">
        <v>52</v>
      </c>
      <c r="C130" s="23">
        <v>3.27</v>
      </c>
      <c r="D130" s="23">
        <v>10697</v>
      </c>
      <c r="E130" s="23">
        <v>10697</v>
      </c>
      <c r="F130" s="23" t="s">
        <v>147</v>
      </c>
      <c r="G130" s="23">
        <v>10640</v>
      </c>
      <c r="H130" s="23">
        <v>57</v>
      </c>
    </row>
    <row r="131" spans="1:8">
      <c r="A131" s="20" t="s">
        <v>184</v>
      </c>
      <c r="B131" s="20" t="s">
        <v>240</v>
      </c>
      <c r="C131" s="21">
        <v>2.2</v>
      </c>
      <c r="D131" s="21">
        <v>6664</v>
      </c>
      <c r="E131" s="21">
        <v>6664</v>
      </c>
      <c r="F131" s="21" t="s">
        <v>147</v>
      </c>
      <c r="G131" s="21">
        <v>6652</v>
      </c>
      <c r="H131" s="21">
        <v>12</v>
      </c>
    </row>
    <row r="132" spans="1:8">
      <c r="A132" s="20" t="s">
        <v>184</v>
      </c>
      <c r="B132" s="20" t="s">
        <v>241</v>
      </c>
      <c r="C132" s="21">
        <v>2.91</v>
      </c>
      <c r="D132" s="21">
        <v>11925</v>
      </c>
      <c r="E132" s="21">
        <v>11925</v>
      </c>
      <c r="F132" s="21" t="s">
        <v>147</v>
      </c>
      <c r="G132" s="21">
        <v>11844</v>
      </c>
      <c r="H132" s="21">
        <v>81</v>
      </c>
    </row>
    <row r="133" spans="1:8">
      <c r="A133" s="20" t="s">
        <v>184</v>
      </c>
      <c r="B133" s="20" t="s">
        <v>242</v>
      </c>
      <c r="C133" s="21">
        <v>2.03</v>
      </c>
      <c r="D133" s="21">
        <v>4943</v>
      </c>
      <c r="E133" s="21">
        <v>4943</v>
      </c>
      <c r="F133" s="21" t="s">
        <v>147</v>
      </c>
      <c r="G133" s="21">
        <v>4931</v>
      </c>
      <c r="H133" s="21">
        <v>12</v>
      </c>
    </row>
    <row r="134" spans="1:8">
      <c r="A134" s="20" t="s">
        <v>184</v>
      </c>
      <c r="B134" s="20" t="s">
        <v>243</v>
      </c>
      <c r="C134" s="21">
        <v>1.75</v>
      </c>
      <c r="D134" s="21">
        <v>8329</v>
      </c>
      <c r="E134" s="21">
        <v>8329</v>
      </c>
      <c r="F134" s="21" t="s">
        <v>147</v>
      </c>
      <c r="G134" s="21">
        <v>8242</v>
      </c>
      <c r="H134" s="21">
        <v>87</v>
      </c>
    </row>
    <row r="135" spans="1:8">
      <c r="A135" s="20" t="s">
        <v>184</v>
      </c>
      <c r="B135" s="20" t="s">
        <v>244</v>
      </c>
      <c r="C135" s="21">
        <v>2.07</v>
      </c>
      <c r="D135" s="21">
        <v>8308</v>
      </c>
      <c r="E135" s="21">
        <v>8308</v>
      </c>
      <c r="F135" s="21" t="s">
        <v>147</v>
      </c>
      <c r="G135" s="21">
        <v>8298</v>
      </c>
      <c r="H135" s="21">
        <v>10</v>
      </c>
    </row>
    <row r="136" spans="1:8">
      <c r="A136" s="20" t="s">
        <v>184</v>
      </c>
      <c r="B136" s="20" t="s">
        <v>245</v>
      </c>
      <c r="C136" s="21">
        <v>2.51</v>
      </c>
      <c r="D136" s="21">
        <v>14924</v>
      </c>
      <c r="E136" s="21">
        <v>14924</v>
      </c>
      <c r="F136" s="21" t="s">
        <v>147</v>
      </c>
      <c r="G136" s="21">
        <v>14725</v>
      </c>
      <c r="H136" s="21">
        <v>199</v>
      </c>
    </row>
    <row r="137" spans="1:8">
      <c r="A137" s="24" t="s">
        <v>184</v>
      </c>
      <c r="B137" s="24" t="s">
        <v>246</v>
      </c>
      <c r="C137" s="25">
        <v>4.19</v>
      </c>
      <c r="D137" s="25">
        <v>13330</v>
      </c>
      <c r="E137" s="25">
        <v>13330</v>
      </c>
      <c r="F137" s="25" t="s">
        <v>147</v>
      </c>
      <c r="G137" s="25">
        <v>13306</v>
      </c>
      <c r="H137" s="25">
        <v>24</v>
      </c>
    </row>
    <row r="138" spans="1:8">
      <c r="A138" s="26" t="s">
        <v>247</v>
      </c>
      <c r="B138" s="26"/>
      <c r="C138" s="26"/>
      <c r="D138" s="26"/>
      <c r="E138" s="26"/>
      <c r="F138" s="26"/>
      <c r="G138" s="26"/>
      <c r="H138" s="26"/>
    </row>
    <row r="139" spans="1:8">
      <c r="A139" s="26" t="s">
        <v>248</v>
      </c>
      <c r="B139" s="26"/>
      <c r="C139" s="26"/>
      <c r="D139" s="26"/>
      <c r="E139" s="26"/>
      <c r="F139" s="26"/>
      <c r="G139" s="26"/>
      <c r="H139" s="26"/>
    </row>
    <row r="140" spans="1:8">
      <c r="A140" s="26" t="s">
        <v>249</v>
      </c>
      <c r="B140" s="26"/>
      <c r="C140" s="26"/>
      <c r="D140" s="26"/>
      <c r="E140" s="26"/>
      <c r="F140" s="26"/>
      <c r="G140" s="26"/>
      <c r="H140" s="26"/>
    </row>
    <row r="141" spans="1:8">
      <c r="A141" s="26" t="s">
        <v>250</v>
      </c>
      <c r="B141" s="26"/>
      <c r="C141" s="26"/>
      <c r="D141" s="26"/>
      <c r="E141" s="26"/>
      <c r="F141" s="26"/>
      <c r="G141" s="26"/>
      <c r="H141" s="26"/>
    </row>
  </sheetData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9"/>
  <sheetViews>
    <sheetView workbookViewId="0">
      <selection activeCell="L13" sqref="L13"/>
    </sheetView>
  </sheetViews>
  <sheetFormatPr defaultColWidth="9" defaultRowHeight="18.75"/>
  <cols>
    <col min="1" max="1" width="10" customWidth="1"/>
  </cols>
  <sheetData>
    <row r="1" spans="1:1">
      <c r="A1" s="1"/>
    </row>
    <row r="2" spans="1:9">
      <c r="A2" s="1"/>
      <c r="G2" s="2" t="s">
        <v>251</v>
      </c>
      <c r="H2" s="2"/>
      <c r="I2" s="2"/>
    </row>
    <row r="28" spans="1:5">
      <c r="A28" s="3"/>
      <c r="B28" s="3"/>
      <c r="C28" s="3"/>
      <c r="D28" s="3"/>
      <c r="E28" s="3"/>
    </row>
    <row r="32" spans="1:5">
      <c r="A32" s="3"/>
      <c r="B32" s="4"/>
      <c r="C32" s="4"/>
      <c r="D32" s="4"/>
      <c r="E32" s="4"/>
    </row>
    <row r="33" spans="2:5">
      <c r="B33" s="5"/>
      <c r="C33" s="5"/>
      <c r="D33" s="5"/>
      <c r="E33" s="5"/>
    </row>
    <row r="34" spans="5:5">
      <c r="E34" s="5"/>
    </row>
    <row r="39" spans="1:1">
      <c r="A39" s="6"/>
    </row>
  </sheetData>
  <mergeCells count="1">
    <mergeCell ref="G2:I2"/>
  </mergeCells>
  <pageMargins left="0.7" right="0.7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県速報3月（１）</vt:lpstr>
      <vt:lpstr>県速報3月（２）</vt:lpstr>
      <vt:lpstr>国速報3月【抜粋】</vt:lpstr>
      <vt:lpstr>世帯構成比【高知県】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907426</dc:creator>
  <cp:lastModifiedBy>Owner</cp:lastModifiedBy>
  <dcterms:created xsi:type="dcterms:W3CDTF">2022-06-17T00:31:00Z</dcterms:created>
  <dcterms:modified xsi:type="dcterms:W3CDTF">2022-06-18T13:30:36Z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stSavedVersion">
    <vt:lpwstr>3.1.3.0</vt:lpwstr>
  </property>
  <property fmtid="{D5CDD505-2E9C-101B-9397-08002B2CF9AE}" pid="3" name="LastSavedDate">
    <vt:filetime>2022-06-17T06:47:31Z</vt:filetime>
  </property>
  <property fmtid="{D5CDD505-2E9C-101B-9397-08002B2CF9AE}" pid="4" name="KSOProductBuildVer">
    <vt:lpwstr>1041-11.8.2.10334</vt:lpwstr>
  </property>
</Properties>
</file>